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20 metai\Lapkritis\Projektai\"/>
    </mc:Choice>
  </mc:AlternateContent>
  <xr:revisionPtr revIDLastSave="0" documentId="8_{12877073-6C96-4057-98EB-BB83621033F1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deleguotos" sheetId="1" r:id="rId1"/>
  </sheets>
  <definedNames>
    <definedName name="_xlnm.Print_Titles" localSheetId="0">deleguotos!$8:$14</definedName>
  </definedNames>
  <calcPr calcId="181029"/>
</workbook>
</file>

<file path=xl/calcChain.xml><?xml version="1.0" encoding="utf-8"?>
<calcChain xmlns="http://schemas.openxmlformats.org/spreadsheetml/2006/main">
  <c r="F208" i="1" l="1"/>
  <c r="D208" i="1"/>
  <c r="E207" i="1"/>
  <c r="G181" i="1"/>
  <c r="F181" i="1"/>
  <c r="D181" i="1"/>
  <c r="E180" i="1"/>
  <c r="G58" i="1" l="1"/>
  <c r="F58" i="1"/>
  <c r="F59" i="1" s="1"/>
  <c r="D58" i="1"/>
  <c r="E58" i="1" s="1"/>
  <c r="E57" i="1"/>
  <c r="E56" i="1"/>
  <c r="G59" i="1"/>
  <c r="G50" i="1"/>
  <c r="D59" i="1" l="1"/>
  <c r="E59" i="1" s="1"/>
  <c r="G189" i="1"/>
  <c r="G218" i="1"/>
  <c r="G213" i="1"/>
  <c r="G199" i="1"/>
  <c r="F213" i="1"/>
  <c r="D213" i="1"/>
  <c r="E212" i="1"/>
  <c r="E211" i="1"/>
  <c r="F218" i="1"/>
  <c r="D218" i="1"/>
  <c r="E218" i="1" s="1"/>
  <c r="E217" i="1"/>
  <c r="E216" i="1"/>
  <c r="F199" i="1"/>
  <c r="D199" i="1"/>
  <c r="E198" i="1"/>
  <c r="E197" i="1"/>
  <c r="E199" i="1" l="1"/>
  <c r="E213" i="1"/>
  <c r="G39" i="1"/>
  <c r="F39" i="1"/>
  <c r="D39" i="1"/>
  <c r="E38" i="1"/>
  <c r="E37" i="1"/>
  <c r="E36" i="1"/>
  <c r="E39" i="1" l="1"/>
  <c r="F50" i="1"/>
  <c r="E23" i="1" l="1"/>
  <c r="F194" i="1" l="1"/>
  <c r="D194" i="1"/>
  <c r="E193" i="1"/>
  <c r="F189" i="1"/>
  <c r="D189" i="1"/>
  <c r="E188" i="1"/>
  <c r="E28" i="1" l="1"/>
  <c r="G158" i="1" l="1"/>
  <c r="F158" i="1"/>
  <c r="D158" i="1"/>
  <c r="E157" i="1"/>
  <c r="E270" i="1" l="1"/>
  <c r="F115" i="1" l="1"/>
  <c r="D176" i="1" l="1"/>
  <c r="E29" i="1" l="1"/>
  <c r="F79" i="1"/>
  <c r="D79" i="1"/>
  <c r="D146" i="1"/>
  <c r="D276" i="1"/>
  <c r="F276" i="1"/>
  <c r="F165" i="1"/>
  <c r="D154" i="1"/>
  <c r="D121" i="1"/>
  <c r="D124" i="1"/>
  <c r="D139" i="1"/>
  <c r="D142" i="1"/>
  <c r="D34" i="1"/>
  <c r="D50" i="1"/>
  <c r="D53" i="1"/>
  <c r="D61" i="1"/>
  <c r="D67" i="1"/>
  <c r="D70" i="1"/>
  <c r="D76" i="1"/>
  <c r="D85" i="1"/>
  <c r="D88" i="1"/>
  <c r="D94" i="1"/>
  <c r="D97" i="1"/>
  <c r="D103" i="1"/>
  <c r="D106" i="1"/>
  <c r="D112" i="1"/>
  <c r="D115" i="1"/>
  <c r="D130" i="1"/>
  <c r="D133" i="1"/>
  <c r="D150" i="1"/>
  <c r="D151" i="1" s="1"/>
  <c r="D162" i="1"/>
  <c r="D165" i="1"/>
  <c r="D173" i="1"/>
  <c r="D177" i="1" s="1"/>
  <c r="D185" i="1"/>
  <c r="D190" i="1" s="1"/>
  <c r="D225" i="1"/>
  <c r="D229" i="1"/>
  <c r="D233" i="1"/>
  <c r="D246" i="1"/>
  <c r="D250" i="1"/>
  <c r="D258" i="1"/>
  <c r="D261" i="1"/>
  <c r="D268" i="1"/>
  <c r="D45" i="1"/>
  <c r="D222" i="1"/>
  <c r="E245" i="1"/>
  <c r="G246" i="1"/>
  <c r="F246" i="1"/>
  <c r="E240" i="1"/>
  <c r="G176" i="1"/>
  <c r="G34" i="1"/>
  <c r="G45" i="1"/>
  <c r="G53" i="1"/>
  <c r="E60" i="1"/>
  <c r="E61" i="1" s="1"/>
  <c r="G67" i="1"/>
  <c r="G70" i="1"/>
  <c r="G76" i="1"/>
  <c r="G79" i="1"/>
  <c r="G85" i="1"/>
  <c r="G88" i="1"/>
  <c r="G94" i="1"/>
  <c r="G97" i="1"/>
  <c r="G103" i="1"/>
  <c r="G106" i="1"/>
  <c r="G112" i="1"/>
  <c r="G115" i="1"/>
  <c r="G121" i="1"/>
  <c r="G124" i="1"/>
  <c r="G130" i="1"/>
  <c r="G133" i="1"/>
  <c r="G139" i="1"/>
  <c r="G142" i="1"/>
  <c r="G146" i="1"/>
  <c r="G147" i="1" s="1"/>
  <c r="G150" i="1"/>
  <c r="G154" i="1"/>
  <c r="G159" i="1" s="1"/>
  <c r="G162" i="1"/>
  <c r="G165" i="1"/>
  <c r="G173" i="1"/>
  <c r="G185" i="1"/>
  <c r="G222" i="1"/>
  <c r="G225" i="1"/>
  <c r="G233" i="1"/>
  <c r="G258" i="1"/>
  <c r="E264" i="1"/>
  <c r="G268" i="1"/>
  <c r="G276" i="1"/>
  <c r="F34" i="1"/>
  <c r="F53" i="1"/>
  <c r="F54" i="1" s="1"/>
  <c r="F61" i="1"/>
  <c r="F67" i="1"/>
  <c r="F70" i="1"/>
  <c r="F76" i="1"/>
  <c r="F85" i="1"/>
  <c r="F88" i="1"/>
  <c r="F94" i="1"/>
  <c r="F97" i="1"/>
  <c r="F103" i="1"/>
  <c r="F106" i="1"/>
  <c r="F112" i="1"/>
  <c r="F121" i="1"/>
  <c r="F124" i="1"/>
  <c r="F130" i="1"/>
  <c r="F133" i="1"/>
  <c r="F139" i="1"/>
  <c r="F142" i="1"/>
  <c r="F146" i="1"/>
  <c r="F147" i="1" s="1"/>
  <c r="F154" i="1"/>
  <c r="F162" i="1"/>
  <c r="F268" i="1"/>
  <c r="F272" i="1"/>
  <c r="F45" i="1"/>
  <c r="F150" i="1"/>
  <c r="F151" i="1" s="1"/>
  <c r="F173" i="1"/>
  <c r="F176" i="1"/>
  <c r="F185" i="1"/>
  <c r="F190" i="1" s="1"/>
  <c r="F222" i="1"/>
  <c r="F225" i="1"/>
  <c r="F229" i="1"/>
  <c r="F233" i="1"/>
  <c r="F258" i="1"/>
  <c r="G42" i="1"/>
  <c r="G194" i="1"/>
  <c r="G195" i="1" s="1"/>
  <c r="D195" i="1"/>
  <c r="G208" i="1"/>
  <c r="G209" i="1" s="1"/>
  <c r="G200" i="1"/>
  <c r="G169" i="1"/>
  <c r="G170" i="1" s="1"/>
  <c r="D169" i="1"/>
  <c r="D170" i="1" s="1"/>
  <c r="G182" i="1"/>
  <c r="G203" i="1"/>
  <c r="G204" i="1" s="1"/>
  <c r="D209" i="1"/>
  <c r="G214" i="1"/>
  <c r="D214" i="1"/>
  <c r="G219" i="1"/>
  <c r="G229" i="1"/>
  <c r="G237" i="1"/>
  <c r="D237" i="1"/>
  <c r="G242" i="1"/>
  <c r="G243" i="1" s="1"/>
  <c r="G250" i="1"/>
  <c r="G251" i="1" s="1"/>
  <c r="G254" i="1"/>
  <c r="G255" i="1" s="1"/>
  <c r="G261" i="1"/>
  <c r="F169" i="1"/>
  <c r="F170" i="1" s="1"/>
  <c r="F182" i="1"/>
  <c r="F195" i="1"/>
  <c r="F200" i="1"/>
  <c r="F203" i="1"/>
  <c r="F204" i="1" s="1"/>
  <c r="F209" i="1"/>
  <c r="F214" i="1"/>
  <c r="F219" i="1"/>
  <c r="F237" i="1"/>
  <c r="F242" i="1"/>
  <c r="F243" i="1" s="1"/>
  <c r="F250" i="1"/>
  <c r="F251" i="1" s="1"/>
  <c r="F254" i="1"/>
  <c r="F255" i="1" s="1"/>
  <c r="F261" i="1"/>
  <c r="F42" i="1"/>
  <c r="D42" i="1"/>
  <c r="D203" i="1"/>
  <c r="D204" i="1" s="1"/>
  <c r="D219" i="1"/>
  <c r="D242" i="1"/>
  <c r="D254" i="1"/>
  <c r="E271" i="1"/>
  <c r="G61" i="1"/>
  <c r="G62" i="1" s="1"/>
  <c r="G265" i="1"/>
  <c r="G272" i="1"/>
  <c r="D265" i="1"/>
  <c r="D272" i="1"/>
  <c r="F265" i="1"/>
  <c r="E275" i="1"/>
  <c r="E221" i="1"/>
  <c r="E241" i="1"/>
  <c r="E267" i="1"/>
  <c r="E49" i="1"/>
  <c r="E41" i="1"/>
  <c r="G280" i="1"/>
  <c r="F280" i="1"/>
  <c r="E280" i="1"/>
  <c r="D280" i="1"/>
  <c r="E249" i="1"/>
  <c r="E248" i="1"/>
  <c r="E236" i="1"/>
  <c r="E235" i="1"/>
  <c r="E228" i="1"/>
  <c r="E227" i="1"/>
  <c r="E253" i="1"/>
  <c r="E206" i="1"/>
  <c r="E260" i="1"/>
  <c r="E202" i="1"/>
  <c r="E192" i="1"/>
  <c r="E187" i="1"/>
  <c r="E257" i="1"/>
  <c r="E232" i="1"/>
  <c r="E224" i="1"/>
  <c r="E184" i="1"/>
  <c r="E175" i="1"/>
  <c r="E172" i="1"/>
  <c r="E164" i="1"/>
  <c r="E161" i="1"/>
  <c r="E179" i="1"/>
  <c r="E168" i="1"/>
  <c r="E156" i="1"/>
  <c r="E153" i="1"/>
  <c r="E145" i="1"/>
  <c r="E141" i="1"/>
  <c r="E137" i="1"/>
  <c r="E138" i="1"/>
  <c r="E136" i="1"/>
  <c r="E132" i="1"/>
  <c r="E128" i="1"/>
  <c r="E129" i="1"/>
  <c r="E127" i="1"/>
  <c r="E123" i="1"/>
  <c r="E119" i="1"/>
  <c r="E120" i="1"/>
  <c r="E118" i="1"/>
  <c r="E114" i="1"/>
  <c r="E110" i="1"/>
  <c r="E111" i="1"/>
  <c r="E109" i="1"/>
  <c r="E105" i="1"/>
  <c r="E101" i="1"/>
  <c r="E102" i="1"/>
  <c r="E100" i="1"/>
  <c r="E96" i="1"/>
  <c r="E92" i="1"/>
  <c r="E93" i="1"/>
  <c r="E91" i="1"/>
  <c r="E87" i="1"/>
  <c r="E83" i="1"/>
  <c r="E84" i="1"/>
  <c r="E82" i="1"/>
  <c r="E78" i="1"/>
  <c r="E74" i="1"/>
  <c r="E75" i="1"/>
  <c r="E73" i="1"/>
  <c r="E69" i="1"/>
  <c r="E64" i="1"/>
  <c r="E65" i="1"/>
  <c r="E66" i="1"/>
  <c r="E52" i="1"/>
  <c r="E48" i="1"/>
  <c r="E44" i="1"/>
  <c r="E17" i="1"/>
  <c r="E18" i="1"/>
  <c r="E19" i="1"/>
  <c r="E20" i="1"/>
  <c r="E21" i="1"/>
  <c r="E22" i="1"/>
  <c r="E24" i="1"/>
  <c r="E25" i="1"/>
  <c r="E26" i="1"/>
  <c r="E27" i="1"/>
  <c r="E30" i="1"/>
  <c r="E31" i="1"/>
  <c r="E32" i="1"/>
  <c r="E33" i="1"/>
  <c r="E158" i="1"/>
  <c r="D279" i="1" l="1"/>
  <c r="F279" i="1"/>
  <c r="F46" i="1"/>
  <c r="G279" i="1"/>
  <c r="D46" i="1"/>
  <c r="G46" i="1"/>
  <c r="E254" i="1"/>
  <c r="E173" i="1"/>
  <c r="E246" i="1"/>
  <c r="D251" i="1"/>
  <c r="E251" i="1" s="1"/>
  <c r="G54" i="1"/>
  <c r="E45" i="1"/>
  <c r="E34" i="1"/>
  <c r="E121" i="1"/>
  <c r="E222" i="1"/>
  <c r="G125" i="1"/>
  <c r="E79" i="1"/>
  <c r="G98" i="1"/>
  <c r="G230" i="1"/>
  <c r="E214" i="1"/>
  <c r="D159" i="1"/>
  <c r="E159" i="1" s="1"/>
  <c r="F262" i="1"/>
  <c r="E258" i="1"/>
  <c r="F230" i="1"/>
  <c r="E97" i="1"/>
  <c r="E115" i="1"/>
  <c r="G262" i="1"/>
  <c r="F62" i="1"/>
  <c r="G116" i="1"/>
  <c r="G80" i="1"/>
  <c r="E154" i="1"/>
  <c r="E242" i="1"/>
  <c r="E265" i="1"/>
  <c r="E181" i="1"/>
  <c r="E170" i="1"/>
  <c r="F107" i="1"/>
  <c r="E139" i="1"/>
  <c r="E165" i="1"/>
  <c r="E103" i="1"/>
  <c r="E85" i="1"/>
  <c r="G190" i="1"/>
  <c r="E190" i="1" s="1"/>
  <c r="E189" i="1"/>
  <c r="E209" i="1"/>
  <c r="F159" i="1"/>
  <c r="D255" i="1"/>
  <c r="E255" i="1" s="1"/>
  <c r="E204" i="1"/>
  <c r="E237" i="1"/>
  <c r="G107" i="1"/>
  <c r="G89" i="1"/>
  <c r="G71" i="1"/>
  <c r="E112" i="1"/>
  <c r="E94" i="1"/>
  <c r="E70" i="1"/>
  <c r="D54" i="1"/>
  <c r="E142" i="1"/>
  <c r="F166" i="1"/>
  <c r="E146" i="1"/>
  <c r="G166" i="1"/>
  <c r="G134" i="1"/>
  <c r="E229" i="1"/>
  <c r="E133" i="1"/>
  <c r="E106" i="1"/>
  <c r="E225" i="1"/>
  <c r="E130" i="1"/>
  <c r="E124" i="1"/>
  <c r="F80" i="1"/>
  <c r="E268" i="1"/>
  <c r="E185" i="1"/>
  <c r="E76" i="1"/>
  <c r="E276" i="1"/>
  <c r="E195" i="1"/>
  <c r="F238" i="1"/>
  <c r="D182" i="1"/>
  <c r="E182" i="1" s="1"/>
  <c r="D166" i="1"/>
  <c r="E272" i="1"/>
  <c r="E233" i="1"/>
  <c r="G273" i="1"/>
  <c r="E208" i="1"/>
  <c r="E203" i="1"/>
  <c r="E176" i="1"/>
  <c r="F273" i="1"/>
  <c r="E150" i="1"/>
  <c r="F143" i="1"/>
  <c r="D125" i="1"/>
  <c r="F116" i="1"/>
  <c r="D71" i="1"/>
  <c r="D62" i="1"/>
  <c r="E53" i="1"/>
  <c r="D262" i="1"/>
  <c r="D238" i="1"/>
  <c r="D230" i="1"/>
  <c r="E219" i="1"/>
  <c r="D200" i="1"/>
  <c r="E200" i="1" s="1"/>
  <c r="E194" i="1"/>
  <c r="F177" i="1"/>
  <c r="E169" i="1"/>
  <c r="E162" i="1"/>
  <c r="D143" i="1"/>
  <c r="F134" i="1"/>
  <c r="D134" i="1"/>
  <c r="F125" i="1"/>
  <c r="D107" i="1"/>
  <c r="F98" i="1"/>
  <c r="D98" i="1"/>
  <c r="F89" i="1"/>
  <c r="E88" i="1"/>
  <c r="D89" i="1"/>
  <c r="F71" i="1"/>
  <c r="E62" i="1"/>
  <c r="E42" i="1"/>
  <c r="G143" i="1"/>
  <c r="E261" i="1"/>
  <c r="G177" i="1"/>
  <c r="E177" i="1" s="1"/>
  <c r="D116" i="1"/>
  <c r="D80" i="1"/>
  <c r="D243" i="1"/>
  <c r="E243" i="1" s="1"/>
  <c r="D273" i="1"/>
  <c r="G238" i="1"/>
  <c r="G151" i="1"/>
  <c r="E151" i="1" s="1"/>
  <c r="E67" i="1"/>
  <c r="E50" i="1"/>
  <c r="D147" i="1"/>
  <c r="E147" i="1" s="1"/>
  <c r="E250" i="1"/>
  <c r="G278" i="1" l="1"/>
  <c r="E279" i="1"/>
  <c r="G277" i="1"/>
  <c r="F278" i="1"/>
  <c r="D278" i="1"/>
  <c r="F277" i="1"/>
  <c r="D277" i="1"/>
  <c r="E107" i="1"/>
  <c r="E125" i="1"/>
  <c r="E54" i="1"/>
  <c r="E80" i="1"/>
  <c r="E98" i="1"/>
  <c r="E116" i="1"/>
  <c r="E230" i="1"/>
  <c r="E71" i="1"/>
  <c r="E89" i="1"/>
  <c r="E262" i="1"/>
  <c r="E134" i="1"/>
  <c r="E166" i="1"/>
  <c r="E273" i="1"/>
  <c r="E143" i="1"/>
  <c r="E238" i="1"/>
  <c r="E46" i="1"/>
  <c r="E278" i="1" l="1"/>
  <c r="E277" i="1"/>
</calcChain>
</file>

<file path=xl/sharedStrings.xml><?xml version="1.0" encoding="utf-8"?>
<sst xmlns="http://schemas.openxmlformats.org/spreadsheetml/2006/main" count="371" uniqueCount="101">
  <si>
    <t>Kodas
pagal 
valstybės
funkcijas</t>
  </si>
  <si>
    <t>Asignavimai</t>
  </si>
  <si>
    <t>Iš viso</t>
  </si>
  <si>
    <t>iš jų</t>
  </si>
  <si>
    <t>išlaidoms</t>
  </si>
  <si>
    <t>iš jų darbo
 užmokes-
čiui</t>
  </si>
  <si>
    <t>turtui 
įsigyti</t>
  </si>
  <si>
    <t xml:space="preserve">O1  Savivaldybės funkcijų įgyvendinimo ir valdymo programa </t>
  </si>
  <si>
    <t>Gyventojų registro tvarkymas ir duomenų valsty-
bės registrui teikimas</t>
  </si>
  <si>
    <t>Archyvinių dokumentų tvarkymas</t>
  </si>
  <si>
    <t>Duomenų teikimas valstybės suteiktos pagalbos
registrui</t>
  </si>
  <si>
    <t>Civilinės būklės aktų registravimas</t>
  </si>
  <si>
    <t>Gyvenamosios vietos deklaravimas</t>
  </si>
  <si>
    <t>Pirminė teisinė pagalba</t>
  </si>
  <si>
    <t>Mobilizacijos administravimas</t>
  </si>
  <si>
    <t>Darbo rinkos politikos rengimas ir įgyvendinimas</t>
  </si>
  <si>
    <t>Žemės ūkio funkcijų vykdymas</t>
  </si>
  <si>
    <t>Socialinės paramos mokiniams administravimas</t>
  </si>
  <si>
    <t>Iš viso:</t>
  </si>
  <si>
    <t>O3 Ugdymo proceso ir kokybiškos ugdymosi aplinkos užtikrinimo programa</t>
  </si>
  <si>
    <t>O9</t>
  </si>
  <si>
    <t>Melioracijai</t>
  </si>
  <si>
    <t>Socialinių išmokų ir kompensacijų skaičiavimas
 ir mokėjimas</t>
  </si>
  <si>
    <t>Socialinės paramos teikimas mokiniams</t>
  </si>
  <si>
    <t>Priešgaisrinių tarnybų organizavimas</t>
  </si>
  <si>
    <t>Socialinės globos paslaugų teikimui</t>
  </si>
  <si>
    <t>Socialinės priežiūros paslaugų teikimui</t>
  </si>
  <si>
    <t>Joniškėlio Gabrielės Petkevičaitės-Bitės gimnazija</t>
  </si>
  <si>
    <t>Krinčino Antano Vienažindžio pagrindinė mokykla</t>
  </si>
  <si>
    <t>Speciali tikslinė dotacija įstaigai išlaikyti</t>
  </si>
  <si>
    <t>Asignavimai iš valstybės biudžeto dotacijų iš viso, iš jų;</t>
  </si>
  <si>
    <t xml:space="preserve">Valstybinėms (perduotoms savivaldybėms) funkcijoms finansuoti </t>
  </si>
  <si>
    <t>Speciali tikslinė dotacija</t>
  </si>
  <si>
    <t xml:space="preserve">Valstybės biudžeto lėšų valstybinėms
(perduotoms savivaldybėms) pavadinimas </t>
  </si>
  <si>
    <t xml:space="preserve">ASIGNAVIMAI IŠ SPECIALIŲJŲ TIKSLINIŲ DOTACIJŲ </t>
  </si>
  <si>
    <t>Valstybinės kalbos vartojimo ir taisyklingumo kontrolė</t>
  </si>
  <si>
    <t xml:space="preserve">Priešgaisrinė 
tarnyba
</t>
  </si>
  <si>
    <t xml:space="preserve">Sutrikusio intelekto žmonių užimtumo centras "Viltis"
</t>
  </si>
  <si>
    <t xml:space="preserve">Pasvalio sporto mokykla
</t>
  </si>
  <si>
    <t>Pasvalio Mariaus
 Katiliškio viešoji biblioteka</t>
  </si>
  <si>
    <t>Jaunimo teisių apsauga</t>
  </si>
  <si>
    <t xml:space="preserve">Savivaldybės
administracija
 </t>
  </si>
  <si>
    <t>Pasvalio 
visuomenės sveikatos biuras</t>
  </si>
  <si>
    <t>Visuomenės sveikatos priežiūros funkcijai vykdyti</t>
  </si>
  <si>
    <t xml:space="preserve">O9
</t>
  </si>
  <si>
    <t xml:space="preserve">O4
</t>
  </si>
  <si>
    <t xml:space="preserve">10
</t>
  </si>
  <si>
    <t xml:space="preserve">O2
</t>
  </si>
  <si>
    <t xml:space="preserve">10
</t>
  </si>
  <si>
    <t xml:space="preserve">O3 
</t>
  </si>
  <si>
    <t xml:space="preserve">O9
</t>
  </si>
  <si>
    <t xml:space="preserve">07
</t>
  </si>
  <si>
    <t xml:space="preserve">Būsto nuomos ar išperkamosios būsto nuomos 
mokesčių dalies kompensacijoms mokėti </t>
  </si>
  <si>
    <t>Saločių Antano Poškos pagrindinė mokykla</t>
  </si>
  <si>
    <t>tūkst. Eur</t>
  </si>
  <si>
    <t>Civilinės saugos administravimas</t>
  </si>
  <si>
    <t>Socialinių paslaugų administravimas</t>
  </si>
  <si>
    <t>O6 Aplinkos apsaugos ir žemės ūkio plėtros programa</t>
  </si>
  <si>
    <t>O2 Socialinės paramos politikos įgyvendinimo  programa</t>
  </si>
  <si>
    <t>O2 Socialinės paramos politikos įgyvendinimo programa</t>
  </si>
  <si>
    <t>09 Sveikatos apsaugos politikos įgyvendinimo ir sporto programa</t>
  </si>
  <si>
    <t>O7</t>
  </si>
  <si>
    <t>Neveiksnių asmenų būklės peržiūrėjimui</t>
  </si>
  <si>
    <t xml:space="preserve">Asignavimų
valdytojas </t>
  </si>
  <si>
    <t xml:space="preserve">  </t>
  </si>
  <si>
    <t>Socialinių išmokų ir kompensacijų skaičiavimo
 ir mokėjimo administravimas</t>
  </si>
  <si>
    <t>Geodezijos ir kartografijos duomenų tvarkymas</t>
  </si>
  <si>
    <t xml:space="preserve">Pasvalio miesto
seniūnija
</t>
  </si>
  <si>
    <t xml:space="preserve">Joniškėlio miesto
seniūnija
</t>
  </si>
  <si>
    <t xml:space="preserve">Pasvalio apylinkių
seniūnija
</t>
  </si>
  <si>
    <t xml:space="preserve">Joniškėlio apylinkių
seniūnija
</t>
  </si>
  <si>
    <t xml:space="preserve">Saločių
seniūnija
</t>
  </si>
  <si>
    <t xml:space="preserve">Vaškų
seniūnija
</t>
  </si>
  <si>
    <t xml:space="preserve">Krinčino
seniūnija
</t>
  </si>
  <si>
    <t xml:space="preserve">Pumpėnų
seniūnija
</t>
  </si>
  <si>
    <t xml:space="preserve">Pušaloto
seniūnija
</t>
  </si>
  <si>
    <t xml:space="preserve">Daujėnų
seniūnija
</t>
  </si>
  <si>
    <t xml:space="preserve">Namišių
seniūnija
</t>
  </si>
  <si>
    <t xml:space="preserve">Pasvalio socialinių paslaugų centras
</t>
  </si>
  <si>
    <t xml:space="preserve">Pasvalio Petro Vileišio gimnazija
</t>
  </si>
  <si>
    <t xml:space="preserve">Pumpėnų gimnazija
</t>
  </si>
  <si>
    <t xml:space="preserve">Pasvalio Svalios 
progimnazija
</t>
  </si>
  <si>
    <t>Pajiešmenių 
pagrindinė 
mokykla</t>
  </si>
  <si>
    <t>Mokymo lėšoms finansuoti</t>
  </si>
  <si>
    <t>Mokymo lėšoms finansuoti (bendrajam ugdymui)</t>
  </si>
  <si>
    <t>Mokymo lėšoms finansuoti (ikimokykliniam ugdymui)</t>
  </si>
  <si>
    <t>Mokymo lėšoms finansuoti  (ikimokykliniam ugdymui)</t>
  </si>
  <si>
    <t xml:space="preserve">Pasvalio "Riešuto" mokykla
</t>
  </si>
  <si>
    <t>01</t>
  </si>
  <si>
    <t>04</t>
  </si>
  <si>
    <t xml:space="preserve">Daujėnų pagrindinė mokykla
</t>
  </si>
  <si>
    <t xml:space="preserve"> Pasvalio Lėvens pagrindinė mokykla</t>
  </si>
  <si>
    <t>Švietimo
pagalbos tarnyba</t>
  </si>
  <si>
    <t xml:space="preserve">
O1   
</t>
  </si>
  <si>
    <t xml:space="preserve">Vaškų gimnazija
</t>
  </si>
  <si>
    <t xml:space="preserve">Pasvalio lopšelis-darželis "Liepaitė"
</t>
  </si>
  <si>
    <t xml:space="preserve">Pasvalio lopšelis-darželis"Žilvitis"
</t>
  </si>
  <si>
    <t>Narteikių mokykla-darželis "Linelis"</t>
  </si>
  <si>
    <t xml:space="preserve">Pasvalio lopšelis-darželis "Eglutė"
</t>
  </si>
  <si>
    <t>Pasvalio muzikos mokykla</t>
  </si>
  <si>
    <t>Pasvalio rajono savivaldybės tarybos
2020 m. lapkričio       d. sprendimo Nr. T1-
3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</si>
</sst>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/>
    <xf numFmtId="1" fontId="3" fillId="0" borderId="2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wrapText="1"/>
    </xf>
    <xf numFmtId="0" fontId="3" fillId="3" borderId="1" xfId="0" applyNumberFormat="1" applyFont="1" applyFill="1" applyBorder="1"/>
    <xf numFmtId="0" fontId="3" fillId="0" borderId="1" xfId="0" applyNumberFormat="1" applyFont="1" applyBorder="1"/>
    <xf numFmtId="0" fontId="3" fillId="0" borderId="10" xfId="0" applyNumberFormat="1" applyFont="1" applyBorder="1"/>
    <xf numFmtId="164" fontId="3" fillId="0" borderId="1" xfId="0" applyNumberFormat="1" applyFont="1" applyBorder="1"/>
    <xf numFmtId="164" fontId="3" fillId="2" borderId="1" xfId="0" applyNumberFormat="1" applyFont="1" applyFill="1" applyBorder="1"/>
    <xf numFmtId="0" fontId="3" fillId="2" borderId="1" xfId="0" applyNumberFormat="1" applyFont="1" applyFill="1" applyBorder="1"/>
    <xf numFmtId="0" fontId="3" fillId="2" borderId="10" xfId="0" applyNumberFormat="1" applyFont="1" applyFill="1" applyBorder="1"/>
    <xf numFmtId="0" fontId="3" fillId="0" borderId="1" xfId="0" applyNumberFormat="1" applyFont="1" applyFill="1" applyBorder="1"/>
    <xf numFmtId="164" fontId="3" fillId="0" borderId="1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>
      <alignment wrapText="1"/>
    </xf>
    <xf numFmtId="164" fontId="3" fillId="0" borderId="1" xfId="0" applyNumberFormat="1" applyFont="1" applyFill="1" applyBorder="1"/>
    <xf numFmtId="0" fontId="3" fillId="0" borderId="10" xfId="0" applyNumberFormat="1" applyFont="1" applyFill="1" applyBorder="1"/>
    <xf numFmtId="164" fontId="4" fillId="2" borderId="1" xfId="0" applyNumberFormat="1" applyFont="1" applyFill="1" applyBorder="1"/>
    <xf numFmtId="0" fontId="4" fillId="2" borderId="1" xfId="0" applyNumberFormat="1" applyFont="1" applyFill="1" applyBorder="1"/>
    <xf numFmtId="0" fontId="4" fillId="2" borderId="10" xfId="0" applyNumberFormat="1" applyFont="1" applyFill="1" applyBorder="1"/>
    <xf numFmtId="0" fontId="3" fillId="0" borderId="2" xfId="0" applyFont="1" applyBorder="1" applyAlignment="1">
      <alignment wrapText="1"/>
    </xf>
    <xf numFmtId="0" fontId="3" fillId="0" borderId="1" xfId="0" applyFont="1" applyBorder="1"/>
    <xf numFmtId="0" fontId="3" fillId="0" borderId="10" xfId="0" applyFont="1" applyBorder="1"/>
    <xf numFmtId="0" fontId="3" fillId="0" borderId="2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33" xfId="0" applyFont="1" applyBorder="1"/>
    <xf numFmtId="164" fontId="4" fillId="0" borderId="5" xfId="0" applyNumberFormat="1" applyFont="1" applyBorder="1"/>
    <xf numFmtId="0" fontId="4" fillId="0" borderId="5" xfId="0" applyNumberFormat="1" applyFont="1" applyBorder="1"/>
    <xf numFmtId="0" fontId="4" fillId="0" borderId="33" xfId="0" applyNumberFormat="1" applyFont="1" applyBorder="1"/>
    <xf numFmtId="0" fontId="4" fillId="2" borderId="6" xfId="0" applyNumberFormat="1" applyFont="1" applyFill="1" applyBorder="1"/>
    <xf numFmtId="0" fontId="4" fillId="2" borderId="7" xfId="0" applyNumberFormat="1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0" xfId="0" applyFont="1" applyFill="1" applyBorder="1"/>
    <xf numFmtId="0" fontId="3" fillId="2" borderId="8" xfId="0" applyFont="1" applyFill="1" applyBorder="1"/>
    <xf numFmtId="0" fontId="4" fillId="2" borderId="1" xfId="0" applyFont="1" applyFill="1" applyBorder="1"/>
    <xf numFmtId="0" fontId="4" fillId="2" borderId="10" xfId="0" applyFont="1" applyFill="1" applyBorder="1"/>
    <xf numFmtId="0" fontId="3" fillId="2" borderId="2" xfId="0" applyFont="1" applyFill="1" applyBorder="1"/>
    <xf numFmtId="0" fontId="4" fillId="2" borderId="4" xfId="0" applyFont="1" applyFill="1" applyBorder="1"/>
    <xf numFmtId="164" fontId="4" fillId="2" borderId="5" xfId="0" applyNumberFormat="1" applyFont="1" applyFill="1" applyBorder="1"/>
    <xf numFmtId="0" fontId="4" fillId="2" borderId="33" xfId="0" applyFont="1" applyFill="1" applyBorder="1"/>
    <xf numFmtId="0" fontId="4" fillId="2" borderId="5" xfId="0" applyFont="1" applyFill="1" applyBorder="1"/>
    <xf numFmtId="0" fontId="3" fillId="2" borderId="3" xfId="0" applyFont="1" applyFill="1" applyBorder="1"/>
    <xf numFmtId="0" fontId="3" fillId="2" borderId="1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7" xfId="0" applyFont="1" applyFill="1" applyBorder="1"/>
    <xf numFmtId="0" fontId="3" fillId="2" borderId="9" xfId="0" applyFont="1" applyFill="1" applyBorder="1"/>
    <xf numFmtId="0" fontId="4" fillId="2" borderId="5" xfId="0" applyNumberFormat="1" applyFont="1" applyFill="1" applyBorder="1"/>
    <xf numFmtId="0" fontId="4" fillId="2" borderId="33" xfId="0" applyNumberFormat="1" applyFont="1" applyFill="1" applyBorder="1"/>
    <xf numFmtId="0" fontId="3" fillId="2" borderId="5" xfId="0" applyFont="1" applyFill="1" applyBorder="1"/>
    <xf numFmtId="0" fontId="3" fillId="2" borderId="33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9" xfId="0" applyFont="1" applyFill="1" applyBorder="1" applyAlignment="1"/>
    <xf numFmtId="0" fontId="3" fillId="2" borderId="5" xfId="0" applyNumberFormat="1" applyFont="1" applyFill="1" applyBorder="1"/>
    <xf numFmtId="0" fontId="3" fillId="2" borderId="33" xfId="0" applyNumberFormat="1" applyFont="1" applyFill="1" applyBorder="1"/>
    <xf numFmtId="0" fontId="4" fillId="2" borderId="11" xfId="0" applyFont="1" applyFill="1" applyBorder="1"/>
    <xf numFmtId="0" fontId="4" fillId="2" borderId="11" xfId="0" applyNumberFormat="1" applyFont="1" applyFill="1" applyBorder="1"/>
    <xf numFmtId="0" fontId="4" fillId="2" borderId="12" xfId="0" applyNumberFormat="1" applyFont="1" applyFill="1" applyBorder="1"/>
    <xf numFmtId="0" fontId="4" fillId="2" borderId="20" xfId="0" applyNumberFormat="1" applyFont="1" applyFill="1" applyBorder="1"/>
    <xf numFmtId="0" fontId="4" fillId="2" borderId="45" xfId="0" applyNumberFormat="1" applyFont="1" applyFill="1" applyBorder="1"/>
    <xf numFmtId="0" fontId="4" fillId="2" borderId="13" xfId="0" applyNumberFormat="1" applyFont="1" applyFill="1" applyBorder="1"/>
    <xf numFmtId="164" fontId="3" fillId="2" borderId="1" xfId="0" applyNumberFormat="1" applyFont="1" applyFill="1" applyBorder="1" applyAlignment="1">
      <alignment horizontal="left"/>
    </xf>
    <xf numFmtId="0" fontId="4" fillId="2" borderId="14" xfId="0" applyNumberFormat="1" applyFont="1" applyFill="1" applyBorder="1"/>
    <xf numFmtId="0" fontId="4" fillId="2" borderId="40" xfId="0" applyNumberFormat="1" applyFont="1" applyFill="1" applyBorder="1"/>
    <xf numFmtId="0" fontId="4" fillId="0" borderId="11" xfId="0" applyNumberFormat="1" applyFont="1" applyBorder="1"/>
    <xf numFmtId="0" fontId="4" fillId="0" borderId="12" xfId="0" applyNumberFormat="1" applyFont="1" applyBorder="1"/>
    <xf numFmtId="0" fontId="3" fillId="0" borderId="0" xfId="0" applyFont="1"/>
    <xf numFmtId="0" fontId="3" fillId="2" borderId="5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31" xfId="0" applyNumberFormat="1" applyFont="1" applyFill="1" applyBorder="1" applyAlignment="1">
      <alignment horizontal="center"/>
    </xf>
    <xf numFmtId="164" fontId="3" fillId="0" borderId="9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164" fontId="3" fillId="2" borderId="5" xfId="0" applyNumberFormat="1" applyFont="1" applyFill="1" applyBorder="1" applyAlignment="1">
      <alignment horizontal="center" wrapText="1"/>
    </xf>
    <xf numFmtId="164" fontId="3" fillId="2" borderId="19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3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3" fillId="0" borderId="30" xfId="0" applyNumberFormat="1" applyFont="1" applyBorder="1" applyAlignment="1">
      <alignment horizontal="center" wrapText="1"/>
    </xf>
    <xf numFmtId="164" fontId="3" fillId="0" borderId="3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 wrapText="1"/>
    </xf>
    <xf numFmtId="0" fontId="3" fillId="2" borderId="35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 wrapText="1"/>
    </xf>
    <xf numFmtId="49" fontId="3" fillId="2" borderId="9" xfId="0" applyNumberFormat="1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 wrapText="1"/>
    </xf>
    <xf numFmtId="164" fontId="3" fillId="2" borderId="21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 wrapText="1"/>
    </xf>
    <xf numFmtId="0" fontId="4" fillId="2" borderId="43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1" fillId="0" borderId="0" xfId="0" applyFont="1" applyAlignment="1">
      <alignment horizontal="right" wrapText="1"/>
    </xf>
    <xf numFmtId="0" fontId="3" fillId="0" borderId="14" xfId="0" applyFont="1" applyBorder="1" applyAlignment="1">
      <alignment horizontal="center" wrapText="1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3" fillId="0" borderId="26" xfId="0" applyFont="1" applyBorder="1" applyAlignment="1">
      <alignment horizontal="center" wrapText="1"/>
    </xf>
    <xf numFmtId="0" fontId="3" fillId="0" borderId="27" xfId="0" applyFont="1" applyBorder="1" applyAlignment="1">
      <alignment horizontal="center"/>
    </xf>
    <xf numFmtId="164" fontId="3" fillId="0" borderId="19" xfId="0" applyNumberFormat="1" applyFont="1" applyBorder="1" applyAlignment="1">
      <alignment horizont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2"/>
  <sheetViews>
    <sheetView tabSelected="1" topLeftCell="A253" zoomScale="140" zoomScaleNormal="140" workbookViewId="0">
      <selection activeCell="D279" sqref="D279"/>
    </sheetView>
  </sheetViews>
  <sheetFormatPr defaultRowHeight="12.75" x14ac:dyDescent="0.2"/>
  <cols>
    <col min="1" max="1" width="12.5703125" customWidth="1"/>
    <col min="2" max="2" width="7.85546875" customWidth="1"/>
    <col min="3" max="3" width="37.140625" customWidth="1"/>
    <col min="4" max="4" width="12.140625" customWidth="1"/>
    <col min="5" max="5" width="11.85546875" customWidth="1"/>
    <col min="6" max="6" width="12.7109375" customWidth="1"/>
    <col min="7" max="7" width="10.7109375" customWidth="1"/>
  </cols>
  <sheetData>
    <row r="1" spans="1:10" ht="12.75" customHeight="1" x14ac:dyDescent="0.2">
      <c r="C1" s="153" t="s">
        <v>100</v>
      </c>
      <c r="D1" s="153"/>
      <c r="E1" s="153"/>
      <c r="F1" s="153"/>
      <c r="G1" s="153"/>
    </row>
    <row r="2" spans="1:10" x14ac:dyDescent="0.2">
      <c r="C2" s="153"/>
      <c r="D2" s="153"/>
      <c r="E2" s="153"/>
      <c r="F2" s="153"/>
      <c r="G2" s="153"/>
    </row>
    <row r="3" spans="1:10" x14ac:dyDescent="0.2">
      <c r="C3" s="153"/>
      <c r="D3" s="153"/>
      <c r="E3" s="153"/>
      <c r="F3" s="153"/>
      <c r="G3" s="153"/>
    </row>
    <row r="4" spans="1:10" x14ac:dyDescent="0.2">
      <c r="C4" s="153"/>
      <c r="D4" s="153"/>
      <c r="E4" s="153"/>
      <c r="F4" s="153"/>
      <c r="G4" s="153"/>
    </row>
    <row r="6" spans="1:10" x14ac:dyDescent="0.2">
      <c r="B6" s="3" t="s">
        <v>34</v>
      </c>
      <c r="C6" s="3"/>
      <c r="D6" s="3"/>
    </row>
    <row r="7" spans="1:10" ht="13.5" thickBot="1" x14ac:dyDescent="0.25">
      <c r="F7" s="159" t="s">
        <v>54</v>
      </c>
      <c r="G7" s="159"/>
    </row>
    <row r="8" spans="1:10" x14ac:dyDescent="0.2">
      <c r="A8" s="160" t="s">
        <v>63</v>
      </c>
      <c r="B8" s="154" t="s">
        <v>0</v>
      </c>
      <c r="C8" s="154" t="s">
        <v>33</v>
      </c>
      <c r="D8" s="155" t="s">
        <v>1</v>
      </c>
      <c r="E8" s="155"/>
      <c r="F8" s="155"/>
      <c r="G8" s="156"/>
      <c r="H8" s="1"/>
      <c r="I8" s="1"/>
      <c r="J8" s="1"/>
    </row>
    <row r="9" spans="1:10" x14ac:dyDescent="0.2">
      <c r="A9" s="161"/>
      <c r="B9" s="88"/>
      <c r="C9" s="88"/>
      <c r="D9" s="88" t="s">
        <v>2</v>
      </c>
      <c r="E9" s="88" t="s">
        <v>3</v>
      </c>
      <c r="F9" s="88"/>
      <c r="G9" s="89"/>
      <c r="H9" s="1"/>
      <c r="I9" s="1"/>
      <c r="J9" s="1"/>
    </row>
    <row r="10" spans="1:10" x14ac:dyDescent="0.2">
      <c r="A10" s="161"/>
      <c r="B10" s="88"/>
      <c r="C10" s="88"/>
      <c r="D10" s="88"/>
      <c r="E10" s="88" t="s">
        <v>4</v>
      </c>
      <c r="F10" s="88"/>
      <c r="G10" s="158" t="s">
        <v>6</v>
      </c>
      <c r="H10" s="1"/>
      <c r="I10" s="1"/>
      <c r="J10" s="1"/>
    </row>
    <row r="11" spans="1:10" x14ac:dyDescent="0.2">
      <c r="A11" s="161"/>
      <c r="B11" s="88"/>
      <c r="C11" s="88"/>
      <c r="D11" s="88"/>
      <c r="E11" s="88" t="s">
        <v>2</v>
      </c>
      <c r="F11" s="104" t="s">
        <v>5</v>
      </c>
      <c r="G11" s="89"/>
      <c r="H11" s="1"/>
      <c r="I11" s="1"/>
      <c r="J11" s="1"/>
    </row>
    <row r="12" spans="1:10" x14ac:dyDescent="0.2">
      <c r="A12" s="161"/>
      <c r="B12" s="88"/>
      <c r="C12" s="88"/>
      <c r="D12" s="88"/>
      <c r="E12" s="88"/>
      <c r="F12" s="88"/>
      <c r="G12" s="89"/>
      <c r="H12" s="1"/>
      <c r="I12" s="1"/>
      <c r="J12" s="1"/>
    </row>
    <row r="13" spans="1:10" x14ac:dyDescent="0.2">
      <c r="A13" s="161"/>
      <c r="B13" s="88"/>
      <c r="C13" s="88"/>
      <c r="D13" s="88"/>
      <c r="E13" s="88"/>
      <c r="F13" s="88"/>
      <c r="G13" s="89"/>
      <c r="H13" s="1"/>
      <c r="I13" s="1"/>
      <c r="J13" s="1"/>
    </row>
    <row r="14" spans="1:10" x14ac:dyDescent="0.2">
      <c r="A14" s="4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6">
        <v>7</v>
      </c>
    </row>
    <row r="15" spans="1:10" ht="12.75" customHeight="1" x14ac:dyDescent="0.2">
      <c r="A15" s="105" t="s">
        <v>41</v>
      </c>
      <c r="B15" s="101" t="s">
        <v>7</v>
      </c>
      <c r="C15" s="102"/>
      <c r="D15" s="102"/>
      <c r="E15" s="102"/>
      <c r="F15" s="102"/>
      <c r="G15" s="103"/>
    </row>
    <row r="16" spans="1:10" ht="26.45" customHeight="1" x14ac:dyDescent="0.2">
      <c r="A16" s="106"/>
      <c r="B16" s="90" t="s">
        <v>93</v>
      </c>
      <c r="C16" s="7" t="s">
        <v>8</v>
      </c>
      <c r="D16" s="8">
        <v>0.4</v>
      </c>
      <c r="E16" s="9">
        <v>0.4</v>
      </c>
      <c r="F16" s="9"/>
      <c r="G16" s="10"/>
    </row>
    <row r="17" spans="1:7" x14ac:dyDescent="0.2">
      <c r="A17" s="106"/>
      <c r="B17" s="95"/>
      <c r="C17" s="11" t="s">
        <v>9</v>
      </c>
      <c r="D17" s="9">
        <v>14.6</v>
      </c>
      <c r="E17" s="9">
        <f t="shared" ref="E17:E54" si="0">D17-G17</f>
        <v>14.6</v>
      </c>
      <c r="F17" s="9">
        <v>12.7</v>
      </c>
      <c r="G17" s="10"/>
    </row>
    <row r="18" spans="1:7" ht="21" customHeight="1" x14ac:dyDescent="0.2">
      <c r="A18" s="106"/>
      <c r="B18" s="95"/>
      <c r="C18" s="7" t="s">
        <v>10</v>
      </c>
      <c r="D18" s="9">
        <v>0.3</v>
      </c>
      <c r="E18" s="9">
        <f t="shared" si="0"/>
        <v>0.3</v>
      </c>
      <c r="F18" s="9">
        <v>0.2</v>
      </c>
      <c r="G18" s="10"/>
    </row>
    <row r="19" spans="1:7" x14ac:dyDescent="0.2">
      <c r="A19" s="106"/>
      <c r="B19" s="95"/>
      <c r="C19" s="11" t="s">
        <v>35</v>
      </c>
      <c r="D19" s="9">
        <v>8.1999999999999993</v>
      </c>
      <c r="E19" s="9">
        <f t="shared" si="0"/>
        <v>8.1999999999999993</v>
      </c>
      <c r="F19" s="9">
        <v>8.1</v>
      </c>
      <c r="G19" s="10"/>
    </row>
    <row r="20" spans="1:7" ht="11.25" customHeight="1" x14ac:dyDescent="0.2">
      <c r="A20" s="106"/>
      <c r="B20" s="95"/>
      <c r="C20" s="11" t="s">
        <v>11</v>
      </c>
      <c r="D20" s="9">
        <v>23.5</v>
      </c>
      <c r="E20" s="9">
        <f t="shared" si="0"/>
        <v>23.5</v>
      </c>
      <c r="F20" s="9">
        <v>23.1</v>
      </c>
      <c r="G20" s="10"/>
    </row>
    <row r="21" spans="1:7" ht="12.75" hidden="1" customHeight="1" x14ac:dyDescent="0.2">
      <c r="A21" s="106"/>
      <c r="B21" s="95"/>
      <c r="C21" s="7" t="s">
        <v>12</v>
      </c>
      <c r="D21" s="9"/>
      <c r="E21" s="9">
        <f t="shared" si="0"/>
        <v>0</v>
      </c>
      <c r="F21" s="9"/>
      <c r="G21" s="10"/>
    </row>
    <row r="22" spans="1:7" x14ac:dyDescent="0.2">
      <c r="A22" s="106"/>
      <c r="B22" s="95"/>
      <c r="C22" s="11" t="s">
        <v>13</v>
      </c>
      <c r="D22" s="9">
        <v>11.7</v>
      </c>
      <c r="E22" s="9">
        <f t="shared" si="0"/>
        <v>11.7</v>
      </c>
      <c r="F22" s="9">
        <v>11.5</v>
      </c>
      <c r="G22" s="10"/>
    </row>
    <row r="23" spans="1:7" x14ac:dyDescent="0.2">
      <c r="A23" s="106"/>
      <c r="B23" s="162"/>
      <c r="C23" s="12" t="s">
        <v>40</v>
      </c>
      <c r="D23" s="13">
        <v>15</v>
      </c>
      <c r="E23" s="13">
        <f>D23-G23</f>
        <v>15</v>
      </c>
      <c r="F23" s="13">
        <v>13.7</v>
      </c>
      <c r="G23" s="14"/>
    </row>
    <row r="24" spans="1:7" x14ac:dyDescent="0.2">
      <c r="A24" s="106"/>
      <c r="B24" s="90" t="s">
        <v>47</v>
      </c>
      <c r="C24" s="11" t="s">
        <v>14</v>
      </c>
      <c r="D24" s="9">
        <v>12.9</v>
      </c>
      <c r="E24" s="9">
        <f t="shared" si="0"/>
        <v>12.9</v>
      </c>
      <c r="F24" s="9">
        <v>11.3</v>
      </c>
      <c r="G24" s="10"/>
    </row>
    <row r="25" spans="1:7" x14ac:dyDescent="0.2">
      <c r="A25" s="106"/>
      <c r="B25" s="91"/>
      <c r="C25" s="11" t="s">
        <v>55</v>
      </c>
      <c r="D25" s="9">
        <v>19.8</v>
      </c>
      <c r="E25" s="9">
        <f t="shared" si="0"/>
        <v>19.8</v>
      </c>
      <c r="F25" s="9">
        <v>11.3</v>
      </c>
      <c r="G25" s="10"/>
    </row>
    <row r="26" spans="1:7" ht="12.75" customHeight="1" x14ac:dyDescent="0.2">
      <c r="A26" s="106"/>
      <c r="B26" s="90" t="s">
        <v>45</v>
      </c>
      <c r="C26" s="11" t="s">
        <v>15</v>
      </c>
      <c r="D26" s="9">
        <v>100.3</v>
      </c>
      <c r="E26" s="9">
        <f t="shared" si="0"/>
        <v>100.3</v>
      </c>
      <c r="F26" s="9">
        <v>16.7</v>
      </c>
      <c r="G26" s="10"/>
    </row>
    <row r="27" spans="1:7" x14ac:dyDescent="0.2">
      <c r="A27" s="106"/>
      <c r="B27" s="95"/>
      <c r="C27" s="11" t="s">
        <v>16</v>
      </c>
      <c r="D27" s="15">
        <v>107.5</v>
      </c>
      <c r="E27" s="9">
        <f t="shared" si="0"/>
        <v>107.5</v>
      </c>
      <c r="F27" s="9">
        <v>77.3</v>
      </c>
      <c r="G27" s="10"/>
    </row>
    <row r="28" spans="1:7" x14ac:dyDescent="0.2">
      <c r="A28" s="106"/>
      <c r="B28" s="95"/>
      <c r="C28" s="11" t="s">
        <v>66</v>
      </c>
      <c r="D28" s="15">
        <v>10.4</v>
      </c>
      <c r="E28" s="15">
        <f t="shared" si="0"/>
        <v>10.4</v>
      </c>
      <c r="F28" s="15">
        <v>10.199999999999999</v>
      </c>
      <c r="G28" s="10"/>
    </row>
    <row r="29" spans="1:7" x14ac:dyDescent="0.2">
      <c r="A29" s="106"/>
      <c r="B29" s="16" t="s">
        <v>61</v>
      </c>
      <c r="C29" s="11" t="s">
        <v>62</v>
      </c>
      <c r="D29" s="9">
        <v>3.8</v>
      </c>
      <c r="E29" s="9">
        <f t="shared" si="0"/>
        <v>3.8</v>
      </c>
      <c r="F29" s="9">
        <v>3.7</v>
      </c>
      <c r="G29" s="10"/>
    </row>
    <row r="30" spans="1:7" ht="36" x14ac:dyDescent="0.2">
      <c r="A30" s="106"/>
      <c r="B30" s="98" t="s">
        <v>46</v>
      </c>
      <c r="C30" s="17" t="s">
        <v>52</v>
      </c>
      <c r="D30" s="13">
        <v>0.1</v>
      </c>
      <c r="E30" s="13">
        <f t="shared" si="0"/>
        <v>0.1</v>
      </c>
      <c r="F30" s="13"/>
      <c r="G30" s="14"/>
    </row>
    <row r="31" spans="1:7" ht="36" x14ac:dyDescent="0.2">
      <c r="A31" s="106"/>
      <c r="B31" s="100"/>
      <c r="C31" s="17" t="s">
        <v>65</v>
      </c>
      <c r="D31" s="13">
        <v>4.8</v>
      </c>
      <c r="E31" s="13">
        <f t="shared" si="0"/>
        <v>4.8</v>
      </c>
      <c r="F31" s="13">
        <v>4.2</v>
      </c>
      <c r="G31" s="14"/>
    </row>
    <row r="32" spans="1:7" x14ac:dyDescent="0.2">
      <c r="A32" s="106"/>
      <c r="B32" s="100"/>
      <c r="C32" s="18" t="s">
        <v>17</v>
      </c>
      <c r="D32" s="15">
        <v>13.8</v>
      </c>
      <c r="E32" s="15">
        <f t="shared" si="0"/>
        <v>13.8</v>
      </c>
      <c r="F32" s="15">
        <v>8.5</v>
      </c>
      <c r="G32" s="19"/>
    </row>
    <row r="33" spans="1:14" x14ac:dyDescent="0.2">
      <c r="A33" s="106"/>
      <c r="B33" s="99"/>
      <c r="C33" s="12" t="s">
        <v>56</v>
      </c>
      <c r="D33" s="13">
        <v>21.8</v>
      </c>
      <c r="E33" s="13">
        <f t="shared" si="0"/>
        <v>21.8</v>
      </c>
      <c r="F33" s="13">
        <v>15.2</v>
      </c>
      <c r="G33" s="14"/>
    </row>
    <row r="34" spans="1:14" x14ac:dyDescent="0.2">
      <c r="A34" s="106"/>
      <c r="B34" s="12"/>
      <c r="C34" s="20" t="s">
        <v>18</v>
      </c>
      <c r="D34" s="21">
        <f>SUM(D16:D33)</f>
        <v>368.90000000000003</v>
      </c>
      <c r="E34" s="21">
        <f t="shared" si="0"/>
        <v>368.90000000000003</v>
      </c>
      <c r="F34" s="21">
        <f>SUM(F16:F33)</f>
        <v>227.69999999999993</v>
      </c>
      <c r="G34" s="22">
        <f>SUM(G16:G33)</f>
        <v>0</v>
      </c>
    </row>
    <row r="35" spans="1:14" x14ac:dyDescent="0.2">
      <c r="A35" s="106"/>
      <c r="B35" s="74" t="s">
        <v>58</v>
      </c>
      <c r="C35" s="75"/>
      <c r="D35" s="75"/>
      <c r="E35" s="75"/>
      <c r="F35" s="75"/>
      <c r="G35" s="76"/>
    </row>
    <row r="36" spans="1:14" ht="22.5" customHeight="1" x14ac:dyDescent="0.2">
      <c r="A36" s="106"/>
      <c r="B36" s="96" t="s">
        <v>46</v>
      </c>
      <c r="C36" s="23" t="s">
        <v>22</v>
      </c>
      <c r="D36" s="24">
        <v>156</v>
      </c>
      <c r="E36" s="24">
        <f t="shared" ref="E36:E39" si="1">D36-G36</f>
        <v>156</v>
      </c>
      <c r="F36" s="24"/>
      <c r="G36" s="25"/>
    </row>
    <row r="37" spans="1:14" x14ac:dyDescent="0.2">
      <c r="A37" s="106"/>
      <c r="B37" s="97"/>
      <c r="C37" s="26" t="s">
        <v>23</v>
      </c>
      <c r="D37" s="24">
        <v>332.5</v>
      </c>
      <c r="E37" s="24">
        <f t="shared" si="1"/>
        <v>332.5</v>
      </c>
      <c r="F37" s="24"/>
      <c r="G37" s="25"/>
    </row>
    <row r="38" spans="1:14" x14ac:dyDescent="0.2">
      <c r="A38" s="106"/>
      <c r="B38" s="97"/>
      <c r="C38" s="26" t="s">
        <v>25</v>
      </c>
      <c r="D38" s="24">
        <v>270.2</v>
      </c>
      <c r="E38" s="24">
        <f t="shared" si="1"/>
        <v>270.2</v>
      </c>
      <c r="F38" s="24"/>
      <c r="G38" s="25"/>
    </row>
    <row r="39" spans="1:14" x14ac:dyDescent="0.2">
      <c r="A39" s="106"/>
      <c r="B39" s="97"/>
      <c r="C39" s="27" t="s">
        <v>18</v>
      </c>
      <c r="D39" s="28">
        <f>SUM(D36:D38)</f>
        <v>758.7</v>
      </c>
      <c r="E39" s="28">
        <f t="shared" si="1"/>
        <v>758.7</v>
      </c>
      <c r="F39" s="28">
        <f>SUM(F36:F38)</f>
        <v>0</v>
      </c>
      <c r="G39" s="29">
        <f>SUM(G36:G38)</f>
        <v>0</v>
      </c>
    </row>
    <row r="40" spans="1:14" x14ac:dyDescent="0.2">
      <c r="A40" s="106"/>
      <c r="B40" s="92" t="s">
        <v>19</v>
      </c>
      <c r="C40" s="93"/>
      <c r="D40" s="93"/>
      <c r="E40" s="93"/>
      <c r="F40" s="93"/>
      <c r="G40" s="94"/>
    </row>
    <row r="41" spans="1:14" x14ac:dyDescent="0.2">
      <c r="A41" s="106"/>
      <c r="B41" s="98" t="s">
        <v>44</v>
      </c>
      <c r="C41" s="12" t="s">
        <v>83</v>
      </c>
      <c r="D41" s="13"/>
      <c r="E41" s="13">
        <f t="shared" si="0"/>
        <v>0</v>
      </c>
      <c r="F41" s="13"/>
      <c r="G41" s="14"/>
    </row>
    <row r="42" spans="1:14" x14ac:dyDescent="0.2">
      <c r="A42" s="106"/>
      <c r="B42" s="99"/>
      <c r="C42" s="20" t="s">
        <v>18</v>
      </c>
      <c r="D42" s="21">
        <f>D41</f>
        <v>0</v>
      </c>
      <c r="E42" s="21">
        <f t="shared" si="0"/>
        <v>0</v>
      </c>
      <c r="F42" s="21">
        <f>F41</f>
        <v>0</v>
      </c>
      <c r="G42" s="22">
        <f>G41</f>
        <v>0</v>
      </c>
    </row>
    <row r="43" spans="1:14" x14ac:dyDescent="0.2">
      <c r="A43" s="106"/>
      <c r="B43" s="101" t="s">
        <v>57</v>
      </c>
      <c r="C43" s="102"/>
      <c r="D43" s="102"/>
      <c r="E43" s="102"/>
      <c r="F43" s="102"/>
      <c r="G43" s="103"/>
    </row>
    <row r="44" spans="1:14" x14ac:dyDescent="0.2">
      <c r="A44" s="106"/>
      <c r="B44" s="90" t="s">
        <v>45</v>
      </c>
      <c r="C44" s="11" t="s">
        <v>21</v>
      </c>
      <c r="D44" s="9">
        <v>512</v>
      </c>
      <c r="E44" s="9">
        <f t="shared" si="0"/>
        <v>512</v>
      </c>
      <c r="F44" s="9"/>
      <c r="G44" s="10"/>
    </row>
    <row r="45" spans="1:14" ht="13.5" thickBot="1" x14ac:dyDescent="0.25">
      <c r="A45" s="106"/>
      <c r="B45" s="157"/>
      <c r="C45" s="30" t="s">
        <v>18</v>
      </c>
      <c r="D45" s="31">
        <f>D44</f>
        <v>512</v>
      </c>
      <c r="E45" s="31">
        <f t="shared" si="0"/>
        <v>512</v>
      </c>
      <c r="F45" s="31">
        <f>F44</f>
        <v>0</v>
      </c>
      <c r="G45" s="32">
        <f>G44</f>
        <v>0</v>
      </c>
    </row>
    <row r="46" spans="1:14" ht="13.5" thickBot="1" x14ac:dyDescent="0.25">
      <c r="A46" s="78" t="s">
        <v>18</v>
      </c>
      <c r="B46" s="79"/>
      <c r="C46" s="79"/>
      <c r="D46" s="33">
        <f>D34+D39+D42+D45</f>
        <v>1639.6000000000001</v>
      </c>
      <c r="E46" s="33">
        <f t="shared" si="0"/>
        <v>1639.6000000000001</v>
      </c>
      <c r="F46" s="33">
        <f>F34+F39+F42+F45</f>
        <v>227.69999999999993</v>
      </c>
      <c r="G46" s="34">
        <f>G34+G39+G42+G45</f>
        <v>0</v>
      </c>
      <c r="N46" s="2"/>
    </row>
    <row r="47" spans="1:14" ht="12.75" customHeight="1" x14ac:dyDescent="0.2">
      <c r="A47" s="80" t="s">
        <v>67</v>
      </c>
      <c r="B47" s="81" t="s">
        <v>7</v>
      </c>
      <c r="C47" s="82"/>
      <c r="D47" s="82"/>
      <c r="E47" s="82"/>
      <c r="F47" s="82"/>
      <c r="G47" s="83"/>
    </row>
    <row r="48" spans="1:14" x14ac:dyDescent="0.2">
      <c r="A48" s="80"/>
      <c r="B48" s="35" t="s">
        <v>88</v>
      </c>
      <c r="C48" s="7" t="s">
        <v>12</v>
      </c>
      <c r="D48" s="36">
        <v>6.1</v>
      </c>
      <c r="E48" s="36">
        <f t="shared" si="0"/>
        <v>6.1</v>
      </c>
      <c r="F48" s="36">
        <v>6</v>
      </c>
      <c r="G48" s="37"/>
    </row>
    <row r="49" spans="1:7" ht="12" customHeight="1" x14ac:dyDescent="0.2">
      <c r="A49" s="80"/>
      <c r="B49" s="35" t="s">
        <v>89</v>
      </c>
      <c r="C49" s="38" t="s">
        <v>15</v>
      </c>
      <c r="D49" s="36">
        <v>15.2</v>
      </c>
      <c r="E49" s="36">
        <f t="shared" si="0"/>
        <v>15.2</v>
      </c>
      <c r="F49" s="36"/>
      <c r="G49" s="37"/>
    </row>
    <row r="50" spans="1:7" x14ac:dyDescent="0.2">
      <c r="A50" s="80"/>
      <c r="B50" s="36"/>
      <c r="C50" s="39" t="s">
        <v>18</v>
      </c>
      <c r="D50" s="39">
        <f>SUM(D48:D49)</f>
        <v>21.299999999999997</v>
      </c>
      <c r="E50" s="39">
        <f t="shared" si="0"/>
        <v>21.299999999999997</v>
      </c>
      <c r="F50" s="39">
        <f>SUM(F48:F49)</f>
        <v>6</v>
      </c>
      <c r="G50" s="40">
        <f>G48+G49</f>
        <v>0</v>
      </c>
    </row>
    <row r="51" spans="1:7" ht="0.75" customHeight="1" thickBot="1" x14ac:dyDescent="0.25">
      <c r="A51" s="80"/>
      <c r="B51" s="74" t="s">
        <v>59</v>
      </c>
      <c r="C51" s="75"/>
      <c r="D51" s="75"/>
      <c r="E51" s="75"/>
      <c r="F51" s="75"/>
      <c r="G51" s="76"/>
    </row>
    <row r="52" spans="1:7" ht="13.5" hidden="1" thickBot="1" x14ac:dyDescent="0.25">
      <c r="A52" s="80"/>
      <c r="B52" s="71" t="s">
        <v>48</v>
      </c>
      <c r="C52" s="41" t="s">
        <v>26</v>
      </c>
      <c r="D52" s="12"/>
      <c r="E52" s="12">
        <f t="shared" si="0"/>
        <v>0</v>
      </c>
      <c r="F52" s="12"/>
      <c r="G52" s="37"/>
    </row>
    <row r="53" spans="1:7" ht="13.5" hidden="1" thickBot="1" x14ac:dyDescent="0.25">
      <c r="A53" s="80"/>
      <c r="B53" s="73"/>
      <c r="C53" s="42" t="s">
        <v>18</v>
      </c>
      <c r="D53" s="43">
        <f>D52</f>
        <v>0</v>
      </c>
      <c r="E53" s="43">
        <f t="shared" si="0"/>
        <v>0</v>
      </c>
      <c r="F53" s="43">
        <f>F52</f>
        <v>0</v>
      </c>
      <c r="G53" s="44">
        <f>G52</f>
        <v>0</v>
      </c>
    </row>
    <row r="54" spans="1:7" ht="13.5" thickBot="1" x14ac:dyDescent="0.25">
      <c r="A54" s="78" t="s">
        <v>2</v>
      </c>
      <c r="B54" s="79"/>
      <c r="C54" s="79"/>
      <c r="D54" s="33">
        <f>D50+D53</f>
        <v>21.299999999999997</v>
      </c>
      <c r="E54" s="33">
        <f t="shared" si="0"/>
        <v>21.299999999999997</v>
      </c>
      <c r="F54" s="33">
        <f>F50+F53</f>
        <v>6</v>
      </c>
      <c r="G54" s="34">
        <f>G50+G53</f>
        <v>0</v>
      </c>
    </row>
    <row r="55" spans="1:7" x14ac:dyDescent="0.2">
      <c r="A55" s="80" t="s">
        <v>68</v>
      </c>
      <c r="B55" s="81" t="s">
        <v>7</v>
      </c>
      <c r="C55" s="82"/>
      <c r="D55" s="82"/>
      <c r="E55" s="82"/>
      <c r="F55" s="82"/>
      <c r="G55" s="83"/>
    </row>
    <row r="56" spans="1:7" ht="12" customHeight="1" x14ac:dyDescent="0.2">
      <c r="A56" s="80"/>
      <c r="B56" s="35" t="s">
        <v>88</v>
      </c>
      <c r="C56" s="7" t="s">
        <v>12</v>
      </c>
      <c r="D56" s="36">
        <v>2.8</v>
      </c>
      <c r="E56" s="36">
        <f t="shared" ref="E56:E58" si="2">D56-G56</f>
        <v>2.8</v>
      </c>
      <c r="F56" s="36">
        <v>2.7</v>
      </c>
      <c r="G56" s="37"/>
    </row>
    <row r="57" spans="1:7" ht="13.5" customHeight="1" thickBot="1" x14ac:dyDescent="0.25">
      <c r="A57" s="80"/>
      <c r="B57" s="35" t="s">
        <v>89</v>
      </c>
      <c r="C57" s="38" t="s">
        <v>15</v>
      </c>
      <c r="D57" s="36">
        <v>5.4</v>
      </c>
      <c r="E57" s="36">
        <f t="shared" si="2"/>
        <v>5.4</v>
      </c>
      <c r="F57" s="36"/>
      <c r="G57" s="37"/>
    </row>
    <row r="58" spans="1:7" ht="13.5" customHeight="1" thickBot="1" x14ac:dyDescent="0.25">
      <c r="A58" s="80"/>
      <c r="B58" s="36"/>
      <c r="C58" s="39" t="s">
        <v>18</v>
      </c>
      <c r="D58" s="39">
        <f>SUM(D56:D57)</f>
        <v>8.1999999999999993</v>
      </c>
      <c r="E58" s="39">
        <f t="shared" si="2"/>
        <v>8.1999999999999993</v>
      </c>
      <c r="F58" s="39">
        <f>SUM(F56:F57)</f>
        <v>2.7</v>
      </c>
      <c r="G58" s="40">
        <f>G56+G57</f>
        <v>0</v>
      </c>
    </row>
    <row r="59" spans="1:7" ht="1.5" hidden="1" customHeight="1" thickBot="1" x14ac:dyDescent="0.25">
      <c r="A59" s="80"/>
      <c r="B59" s="36"/>
      <c r="C59" s="39" t="s">
        <v>18</v>
      </c>
      <c r="D59" s="39">
        <f>SUM(D56:D58)</f>
        <v>16.399999999999999</v>
      </c>
      <c r="E59" s="39">
        <f t="shared" ref="E59" si="3">D59-G59</f>
        <v>16.399999999999999</v>
      </c>
      <c r="F59" s="39">
        <f>SUM(F56:F58)</f>
        <v>5.4</v>
      </c>
      <c r="G59" s="40">
        <f>G56+G57</f>
        <v>0</v>
      </c>
    </row>
    <row r="60" spans="1:7" ht="13.5" hidden="1" thickBot="1" x14ac:dyDescent="0.25">
      <c r="A60" s="80"/>
      <c r="B60" s="71" t="s">
        <v>48</v>
      </c>
      <c r="C60" s="41" t="s">
        <v>26</v>
      </c>
      <c r="D60" s="36"/>
      <c r="E60" s="36">
        <f>D60-G60</f>
        <v>0</v>
      </c>
      <c r="F60" s="36"/>
      <c r="G60" s="37"/>
    </row>
    <row r="61" spans="1:7" ht="13.5" hidden="1" thickBot="1" x14ac:dyDescent="0.25">
      <c r="A61" s="80"/>
      <c r="B61" s="73"/>
      <c r="C61" s="42" t="s">
        <v>18</v>
      </c>
      <c r="D61" s="45">
        <f>SUM(D60)</f>
        <v>0</v>
      </c>
      <c r="E61" s="45">
        <f>SUM(E60)</f>
        <v>0</v>
      </c>
      <c r="F61" s="45">
        <f>SUM(F60)</f>
        <v>0</v>
      </c>
      <c r="G61" s="44">
        <f>SUM(G60)</f>
        <v>0</v>
      </c>
    </row>
    <row r="62" spans="1:7" ht="13.5" thickBot="1" x14ac:dyDescent="0.25">
      <c r="A62" s="78" t="s">
        <v>2</v>
      </c>
      <c r="B62" s="79"/>
      <c r="C62" s="79"/>
      <c r="D62" s="33">
        <f>SUM(D58,D61)</f>
        <v>8.1999999999999993</v>
      </c>
      <c r="E62" s="33">
        <f>SUM(E58,E61)</f>
        <v>8.1999999999999993</v>
      </c>
      <c r="F62" s="33">
        <f>F58+F61</f>
        <v>2.7</v>
      </c>
      <c r="G62" s="34">
        <f>G61</f>
        <v>0</v>
      </c>
    </row>
    <row r="63" spans="1:7" ht="12.75" customHeight="1" x14ac:dyDescent="0.2">
      <c r="A63" s="80" t="s">
        <v>69</v>
      </c>
      <c r="B63" s="81" t="s">
        <v>7</v>
      </c>
      <c r="C63" s="82"/>
      <c r="D63" s="82"/>
      <c r="E63" s="82"/>
      <c r="F63" s="82"/>
      <c r="G63" s="83"/>
    </row>
    <row r="64" spans="1:7" x14ac:dyDescent="0.2">
      <c r="A64" s="80"/>
      <c r="B64" s="71" t="s">
        <v>45</v>
      </c>
      <c r="C64" s="46" t="s">
        <v>15</v>
      </c>
      <c r="D64" s="36">
        <v>8.4</v>
      </c>
      <c r="E64" s="36">
        <f>D64-G64</f>
        <v>8.4</v>
      </c>
      <c r="F64" s="36"/>
      <c r="G64" s="37"/>
    </row>
    <row r="65" spans="1:7" x14ac:dyDescent="0.2">
      <c r="A65" s="80"/>
      <c r="B65" s="77"/>
      <c r="C65" s="36" t="s">
        <v>16</v>
      </c>
      <c r="D65" s="36">
        <v>11.2</v>
      </c>
      <c r="E65" s="36">
        <f>D65-G65</f>
        <v>11.2</v>
      </c>
      <c r="F65" s="36">
        <v>9.6999999999999993</v>
      </c>
      <c r="G65" s="37"/>
    </row>
    <row r="66" spans="1:7" hidden="1" x14ac:dyDescent="0.2">
      <c r="A66" s="80"/>
      <c r="B66" s="47"/>
      <c r="C66" s="46"/>
      <c r="D66" s="36"/>
      <c r="E66" s="36">
        <f>D66-G66</f>
        <v>0</v>
      </c>
      <c r="F66" s="36"/>
      <c r="G66" s="37"/>
    </row>
    <row r="67" spans="1:7" ht="12.75" customHeight="1" thickBot="1" x14ac:dyDescent="0.25">
      <c r="A67" s="80"/>
      <c r="B67" s="47"/>
      <c r="C67" s="39" t="s">
        <v>18</v>
      </c>
      <c r="D67" s="39">
        <f>SUM(D64:D66)</f>
        <v>19.600000000000001</v>
      </c>
      <c r="E67" s="39">
        <f>D67-G67</f>
        <v>19.600000000000001</v>
      </c>
      <c r="F67" s="39">
        <f>SUM(F64:F66)</f>
        <v>9.6999999999999993</v>
      </c>
      <c r="G67" s="40">
        <f>SUM(G64:G66)</f>
        <v>0</v>
      </c>
    </row>
    <row r="68" spans="1:7" ht="1.5" hidden="1" customHeight="1" thickBot="1" x14ac:dyDescent="0.25">
      <c r="A68" s="80"/>
      <c r="B68" s="74" t="s">
        <v>59</v>
      </c>
      <c r="C68" s="75"/>
      <c r="D68" s="75"/>
      <c r="E68" s="75"/>
      <c r="F68" s="75"/>
      <c r="G68" s="76"/>
    </row>
    <row r="69" spans="1:7" ht="13.5" hidden="1" thickBot="1" x14ac:dyDescent="0.25">
      <c r="A69" s="80"/>
      <c r="B69" s="71" t="s">
        <v>48</v>
      </c>
      <c r="C69" s="41" t="s">
        <v>26</v>
      </c>
      <c r="D69" s="36"/>
      <c r="E69" s="36">
        <f>D69-G69</f>
        <v>0</v>
      </c>
      <c r="F69" s="36"/>
      <c r="G69" s="37"/>
    </row>
    <row r="70" spans="1:7" ht="13.5" hidden="1" thickBot="1" x14ac:dyDescent="0.25">
      <c r="A70" s="80"/>
      <c r="B70" s="73"/>
      <c r="C70" s="42" t="s">
        <v>18</v>
      </c>
      <c r="D70" s="45">
        <f>D69</f>
        <v>0</v>
      </c>
      <c r="E70" s="45">
        <f t="shared" ref="E70:E133" si="4">D70-G70</f>
        <v>0</v>
      </c>
      <c r="F70" s="45">
        <f>F69</f>
        <v>0</v>
      </c>
      <c r="G70" s="44">
        <f>G69</f>
        <v>0</v>
      </c>
    </row>
    <row r="71" spans="1:7" ht="13.5" thickBot="1" x14ac:dyDescent="0.25">
      <c r="A71" s="78" t="s">
        <v>2</v>
      </c>
      <c r="B71" s="79"/>
      <c r="C71" s="79"/>
      <c r="D71" s="33">
        <f>D67+D70</f>
        <v>19.600000000000001</v>
      </c>
      <c r="E71" s="33">
        <f t="shared" si="4"/>
        <v>19.600000000000001</v>
      </c>
      <c r="F71" s="33">
        <f>F67+F70</f>
        <v>9.6999999999999993</v>
      </c>
      <c r="G71" s="34">
        <f>G67+G70</f>
        <v>0</v>
      </c>
    </row>
    <row r="72" spans="1:7" ht="12.75" customHeight="1" x14ac:dyDescent="0.2">
      <c r="A72" s="80" t="s">
        <v>70</v>
      </c>
      <c r="B72" s="81" t="s">
        <v>7</v>
      </c>
      <c r="C72" s="82"/>
      <c r="D72" s="82"/>
      <c r="E72" s="82"/>
      <c r="F72" s="82"/>
      <c r="G72" s="83"/>
    </row>
    <row r="73" spans="1:7" x14ac:dyDescent="0.2">
      <c r="A73" s="80"/>
      <c r="B73" s="71" t="s">
        <v>45</v>
      </c>
      <c r="C73" s="46" t="s">
        <v>15</v>
      </c>
      <c r="D73" s="36">
        <v>9.5</v>
      </c>
      <c r="E73" s="36">
        <f t="shared" si="4"/>
        <v>9.5</v>
      </c>
      <c r="F73" s="36"/>
      <c r="G73" s="37"/>
    </row>
    <row r="74" spans="1:7" x14ac:dyDescent="0.2">
      <c r="A74" s="80"/>
      <c r="B74" s="77"/>
      <c r="C74" s="36" t="s">
        <v>16</v>
      </c>
      <c r="D74" s="36">
        <v>11.2</v>
      </c>
      <c r="E74" s="36">
        <f t="shared" si="4"/>
        <v>11.2</v>
      </c>
      <c r="F74" s="36">
        <v>9.6999999999999993</v>
      </c>
      <c r="G74" s="37"/>
    </row>
    <row r="75" spans="1:7" hidden="1" x14ac:dyDescent="0.2">
      <c r="A75" s="80"/>
      <c r="B75" s="47"/>
      <c r="C75" s="46"/>
      <c r="D75" s="36"/>
      <c r="E75" s="36">
        <f t="shared" si="4"/>
        <v>0</v>
      </c>
      <c r="F75" s="36"/>
      <c r="G75" s="37"/>
    </row>
    <row r="76" spans="1:7" ht="13.5" thickBot="1" x14ac:dyDescent="0.25">
      <c r="A76" s="80"/>
      <c r="B76" s="36"/>
      <c r="C76" s="39" t="s">
        <v>18</v>
      </c>
      <c r="D76" s="39">
        <f>SUM(D73:D75)</f>
        <v>20.7</v>
      </c>
      <c r="E76" s="39">
        <f t="shared" si="4"/>
        <v>20.7</v>
      </c>
      <c r="F76" s="39">
        <f>SUM(F73:F75)</f>
        <v>9.6999999999999993</v>
      </c>
      <c r="G76" s="40">
        <f>SUM(G73:G75)</f>
        <v>0</v>
      </c>
    </row>
    <row r="77" spans="1:7" ht="2.25" hidden="1" customHeight="1" thickBot="1" x14ac:dyDescent="0.25">
      <c r="A77" s="80"/>
      <c r="B77" s="74" t="s">
        <v>59</v>
      </c>
      <c r="C77" s="75"/>
      <c r="D77" s="75"/>
      <c r="E77" s="75"/>
      <c r="F77" s="75"/>
      <c r="G77" s="76"/>
    </row>
    <row r="78" spans="1:7" ht="13.5" hidden="1" thickBot="1" x14ac:dyDescent="0.25">
      <c r="A78" s="80"/>
      <c r="B78" s="71" t="s">
        <v>48</v>
      </c>
      <c r="C78" s="41" t="s">
        <v>26</v>
      </c>
      <c r="D78" s="12"/>
      <c r="E78" s="12">
        <f t="shared" si="4"/>
        <v>0</v>
      </c>
      <c r="F78" s="36"/>
      <c r="G78" s="37"/>
    </row>
    <row r="79" spans="1:7" ht="13.5" hidden="1" thickBot="1" x14ac:dyDescent="0.25">
      <c r="A79" s="80"/>
      <c r="B79" s="73"/>
      <c r="C79" s="42" t="s">
        <v>18</v>
      </c>
      <c r="D79" s="45">
        <f>D78</f>
        <v>0</v>
      </c>
      <c r="E79" s="43">
        <f t="shared" si="4"/>
        <v>0</v>
      </c>
      <c r="F79" s="45">
        <f>F78</f>
        <v>0</v>
      </c>
      <c r="G79" s="44">
        <f>G78</f>
        <v>0</v>
      </c>
    </row>
    <row r="80" spans="1:7" ht="13.5" thickBot="1" x14ac:dyDescent="0.25">
      <c r="A80" s="78" t="s">
        <v>2</v>
      </c>
      <c r="B80" s="79"/>
      <c r="C80" s="79"/>
      <c r="D80" s="48">
        <f>D76+D79</f>
        <v>20.7</v>
      </c>
      <c r="E80" s="48">
        <f t="shared" si="4"/>
        <v>20.7</v>
      </c>
      <c r="F80" s="48">
        <f>F76+F79</f>
        <v>9.6999999999999993</v>
      </c>
      <c r="G80" s="49">
        <f>G76+G79</f>
        <v>0</v>
      </c>
    </row>
    <row r="81" spans="1:7" ht="12.75" customHeight="1" x14ac:dyDescent="0.2">
      <c r="A81" s="80" t="s">
        <v>71</v>
      </c>
      <c r="B81" s="81" t="s">
        <v>7</v>
      </c>
      <c r="C81" s="82"/>
      <c r="D81" s="82"/>
      <c r="E81" s="82"/>
      <c r="F81" s="82"/>
      <c r="G81" s="83"/>
    </row>
    <row r="82" spans="1:7" x14ac:dyDescent="0.2">
      <c r="A82" s="80"/>
      <c r="B82" s="71" t="s">
        <v>45</v>
      </c>
      <c r="C82" s="46" t="s">
        <v>15</v>
      </c>
      <c r="D82" s="13">
        <v>9.5</v>
      </c>
      <c r="E82" s="13">
        <f t="shared" si="4"/>
        <v>9.5</v>
      </c>
      <c r="F82" s="13"/>
      <c r="G82" s="14"/>
    </row>
    <row r="83" spans="1:7" x14ac:dyDescent="0.2">
      <c r="A83" s="80"/>
      <c r="B83" s="77"/>
      <c r="C83" s="36" t="s">
        <v>16</v>
      </c>
      <c r="D83" s="13">
        <v>10.5</v>
      </c>
      <c r="E83" s="13">
        <f t="shared" si="4"/>
        <v>10.5</v>
      </c>
      <c r="F83" s="13">
        <v>9.8000000000000007</v>
      </c>
      <c r="G83" s="14"/>
    </row>
    <row r="84" spans="1:7" ht="0.75" hidden="1" customHeight="1" x14ac:dyDescent="0.2">
      <c r="A84" s="80"/>
      <c r="B84" s="47"/>
      <c r="C84" s="46"/>
      <c r="D84" s="13"/>
      <c r="E84" s="13">
        <f t="shared" si="4"/>
        <v>0</v>
      </c>
      <c r="F84" s="13"/>
      <c r="G84" s="14"/>
    </row>
    <row r="85" spans="1:7" ht="11.25" customHeight="1" thickBot="1" x14ac:dyDescent="0.25">
      <c r="A85" s="80"/>
      <c r="B85" s="36"/>
      <c r="C85" s="39" t="s">
        <v>18</v>
      </c>
      <c r="D85" s="21">
        <f>SUM(D82:D84)</f>
        <v>20</v>
      </c>
      <c r="E85" s="21">
        <f t="shared" si="4"/>
        <v>20</v>
      </c>
      <c r="F85" s="21">
        <f>SUM(F82:F84)</f>
        <v>9.8000000000000007</v>
      </c>
      <c r="G85" s="22">
        <f>SUM(G82:G84)</f>
        <v>0</v>
      </c>
    </row>
    <row r="86" spans="1:7" ht="0.75" hidden="1" customHeight="1" thickBot="1" x14ac:dyDescent="0.25">
      <c r="A86" s="80"/>
      <c r="B86" s="74" t="s">
        <v>59</v>
      </c>
      <c r="C86" s="75"/>
      <c r="D86" s="75"/>
      <c r="E86" s="75"/>
      <c r="F86" s="75"/>
      <c r="G86" s="76"/>
    </row>
    <row r="87" spans="1:7" ht="13.5" hidden="1" thickBot="1" x14ac:dyDescent="0.25">
      <c r="A87" s="80"/>
      <c r="B87" s="71" t="s">
        <v>48</v>
      </c>
      <c r="C87" s="41" t="s">
        <v>26</v>
      </c>
      <c r="D87" s="36"/>
      <c r="E87" s="36">
        <f t="shared" si="4"/>
        <v>0</v>
      </c>
      <c r="F87" s="36"/>
      <c r="G87" s="37"/>
    </row>
    <row r="88" spans="1:7" ht="1.5" hidden="1" customHeight="1" thickBot="1" x14ac:dyDescent="0.25">
      <c r="A88" s="80"/>
      <c r="B88" s="73"/>
      <c r="C88" s="42" t="s">
        <v>18</v>
      </c>
      <c r="D88" s="45">
        <f>D87</f>
        <v>0</v>
      </c>
      <c r="E88" s="45">
        <f t="shared" si="4"/>
        <v>0</v>
      </c>
      <c r="F88" s="45">
        <f>F87</f>
        <v>0</v>
      </c>
      <c r="G88" s="44">
        <f>G87</f>
        <v>0</v>
      </c>
    </row>
    <row r="89" spans="1:7" ht="13.5" thickBot="1" x14ac:dyDescent="0.25">
      <c r="A89" s="78" t="s">
        <v>2</v>
      </c>
      <c r="B89" s="79"/>
      <c r="C89" s="79"/>
      <c r="D89" s="33">
        <f>D85+D88</f>
        <v>20</v>
      </c>
      <c r="E89" s="33">
        <f t="shared" si="4"/>
        <v>20</v>
      </c>
      <c r="F89" s="33">
        <f>F85+F88</f>
        <v>9.8000000000000007</v>
      </c>
      <c r="G89" s="34">
        <f>G85+G88</f>
        <v>0</v>
      </c>
    </row>
    <row r="90" spans="1:7" ht="12.75" customHeight="1" x14ac:dyDescent="0.2">
      <c r="A90" s="80" t="s">
        <v>72</v>
      </c>
      <c r="B90" s="81" t="s">
        <v>7</v>
      </c>
      <c r="C90" s="82"/>
      <c r="D90" s="82"/>
      <c r="E90" s="82"/>
      <c r="F90" s="82"/>
      <c r="G90" s="83"/>
    </row>
    <row r="91" spans="1:7" x14ac:dyDescent="0.2">
      <c r="A91" s="80"/>
      <c r="B91" s="71" t="s">
        <v>45</v>
      </c>
      <c r="C91" s="46" t="s">
        <v>15</v>
      </c>
      <c r="D91" s="36">
        <v>9.5</v>
      </c>
      <c r="E91" s="36">
        <f t="shared" si="4"/>
        <v>9.5</v>
      </c>
      <c r="F91" s="36"/>
      <c r="G91" s="37"/>
    </row>
    <row r="92" spans="1:7" x14ac:dyDescent="0.2">
      <c r="A92" s="80"/>
      <c r="B92" s="77"/>
      <c r="C92" s="36" t="s">
        <v>16</v>
      </c>
      <c r="D92" s="36">
        <v>11.2</v>
      </c>
      <c r="E92" s="36">
        <f t="shared" si="4"/>
        <v>11.2</v>
      </c>
      <c r="F92" s="36">
        <v>9.5</v>
      </c>
      <c r="G92" s="37"/>
    </row>
    <row r="93" spans="1:7" hidden="1" x14ac:dyDescent="0.2">
      <c r="A93" s="80"/>
      <c r="B93" s="47"/>
      <c r="C93" s="46"/>
      <c r="D93" s="36"/>
      <c r="E93" s="36">
        <f t="shared" si="4"/>
        <v>0</v>
      </c>
      <c r="F93" s="36"/>
      <c r="G93" s="37"/>
    </row>
    <row r="94" spans="1:7" ht="13.5" thickBot="1" x14ac:dyDescent="0.25">
      <c r="A94" s="80"/>
      <c r="B94" s="36"/>
      <c r="C94" s="39" t="s">
        <v>18</v>
      </c>
      <c r="D94" s="39">
        <f>SUM(D91:D93)</f>
        <v>20.7</v>
      </c>
      <c r="E94" s="39">
        <f>D94-G94</f>
        <v>20.7</v>
      </c>
      <c r="F94" s="39">
        <f>SUM(F91:F93)</f>
        <v>9.5</v>
      </c>
      <c r="G94" s="40">
        <f>SUM(G91:G93)</f>
        <v>0</v>
      </c>
    </row>
    <row r="95" spans="1:7" ht="13.5" hidden="1" thickBot="1" x14ac:dyDescent="0.25">
      <c r="A95" s="80"/>
      <c r="B95" s="74" t="s">
        <v>59</v>
      </c>
      <c r="C95" s="75"/>
      <c r="D95" s="75"/>
      <c r="E95" s="75"/>
      <c r="F95" s="75"/>
      <c r="G95" s="76"/>
    </row>
    <row r="96" spans="1:7" ht="13.5" hidden="1" thickBot="1" x14ac:dyDescent="0.25">
      <c r="A96" s="80"/>
      <c r="B96" s="71" t="s">
        <v>48</v>
      </c>
      <c r="C96" s="41" t="s">
        <v>26</v>
      </c>
      <c r="D96" s="36"/>
      <c r="E96" s="36">
        <f t="shared" si="4"/>
        <v>0</v>
      </c>
      <c r="F96" s="36"/>
      <c r="G96" s="37"/>
    </row>
    <row r="97" spans="1:7" ht="13.5" hidden="1" thickBot="1" x14ac:dyDescent="0.25">
      <c r="A97" s="80"/>
      <c r="B97" s="73"/>
      <c r="C97" s="42" t="s">
        <v>18</v>
      </c>
      <c r="D97" s="45">
        <f>D96</f>
        <v>0</v>
      </c>
      <c r="E97" s="45">
        <f>D97-G97</f>
        <v>0</v>
      </c>
      <c r="F97" s="45">
        <f>F96</f>
        <v>0</v>
      </c>
      <c r="G97" s="44">
        <f>G96</f>
        <v>0</v>
      </c>
    </row>
    <row r="98" spans="1:7" ht="13.5" thickBot="1" x14ac:dyDescent="0.25">
      <c r="A98" s="78" t="s">
        <v>2</v>
      </c>
      <c r="B98" s="79"/>
      <c r="C98" s="79"/>
      <c r="D98" s="33">
        <f>D94+D97</f>
        <v>20.7</v>
      </c>
      <c r="E98" s="33">
        <f>D98-G98</f>
        <v>20.7</v>
      </c>
      <c r="F98" s="33">
        <f>F94+F97</f>
        <v>9.5</v>
      </c>
      <c r="G98" s="34">
        <f>G94+G97</f>
        <v>0</v>
      </c>
    </row>
    <row r="99" spans="1:7" ht="12.75" customHeight="1" x14ac:dyDescent="0.2">
      <c r="A99" s="80" t="s">
        <v>73</v>
      </c>
      <c r="B99" s="81" t="s">
        <v>7</v>
      </c>
      <c r="C99" s="82"/>
      <c r="D99" s="109"/>
      <c r="E99" s="109"/>
      <c r="F99" s="109"/>
      <c r="G99" s="110"/>
    </row>
    <row r="100" spans="1:7" x14ac:dyDescent="0.2">
      <c r="A100" s="80"/>
      <c r="B100" s="71" t="s">
        <v>45</v>
      </c>
      <c r="C100" s="46" t="s">
        <v>15</v>
      </c>
      <c r="D100" s="36">
        <v>5.8</v>
      </c>
      <c r="E100" s="36">
        <f t="shared" si="4"/>
        <v>5.8</v>
      </c>
      <c r="F100" s="36"/>
      <c r="G100" s="37"/>
    </row>
    <row r="101" spans="1:7" x14ac:dyDescent="0.2">
      <c r="A101" s="80"/>
      <c r="B101" s="77"/>
      <c r="C101" s="36" t="s">
        <v>16</v>
      </c>
      <c r="D101" s="36">
        <v>8.1999999999999993</v>
      </c>
      <c r="E101" s="36">
        <f t="shared" si="4"/>
        <v>8.1999999999999993</v>
      </c>
      <c r="F101" s="36">
        <v>7</v>
      </c>
      <c r="G101" s="37"/>
    </row>
    <row r="102" spans="1:7" ht="0.75" hidden="1" customHeight="1" x14ac:dyDescent="0.2">
      <c r="A102" s="80"/>
      <c r="B102" s="47"/>
      <c r="C102" s="46"/>
      <c r="D102" s="36"/>
      <c r="E102" s="36">
        <f t="shared" si="4"/>
        <v>0</v>
      </c>
      <c r="F102" s="36"/>
      <c r="G102" s="37"/>
    </row>
    <row r="103" spans="1:7" ht="13.5" thickBot="1" x14ac:dyDescent="0.25">
      <c r="A103" s="80"/>
      <c r="B103" s="50"/>
      <c r="C103" s="39" t="s">
        <v>18</v>
      </c>
      <c r="D103" s="39">
        <f>SUM(D100:D102)</f>
        <v>14</v>
      </c>
      <c r="E103" s="39">
        <f t="shared" si="4"/>
        <v>14</v>
      </c>
      <c r="F103" s="39">
        <f>SUM(F100:F102)</f>
        <v>7</v>
      </c>
      <c r="G103" s="40">
        <f>SUM(G100:G102)</f>
        <v>0</v>
      </c>
    </row>
    <row r="104" spans="1:7" ht="13.5" hidden="1" thickBot="1" x14ac:dyDescent="0.25">
      <c r="A104" s="80"/>
      <c r="B104" s="74" t="s">
        <v>59</v>
      </c>
      <c r="C104" s="75"/>
      <c r="D104" s="75"/>
      <c r="E104" s="75"/>
      <c r="F104" s="75"/>
      <c r="G104" s="76"/>
    </row>
    <row r="105" spans="1:7" ht="13.5" hidden="1" thickBot="1" x14ac:dyDescent="0.25">
      <c r="A105" s="80"/>
      <c r="B105" s="71" t="s">
        <v>48</v>
      </c>
      <c r="C105" s="41" t="s">
        <v>26</v>
      </c>
      <c r="D105" s="36"/>
      <c r="E105" s="36">
        <f t="shared" si="4"/>
        <v>0</v>
      </c>
      <c r="F105" s="36"/>
      <c r="G105" s="37"/>
    </row>
    <row r="106" spans="1:7" ht="13.5" hidden="1" thickBot="1" x14ac:dyDescent="0.25">
      <c r="A106" s="80"/>
      <c r="B106" s="73"/>
      <c r="C106" s="42" t="s">
        <v>18</v>
      </c>
      <c r="D106" s="45">
        <f>D105</f>
        <v>0</v>
      </c>
      <c r="E106" s="45">
        <f t="shared" si="4"/>
        <v>0</v>
      </c>
      <c r="F106" s="45">
        <f>F105</f>
        <v>0</v>
      </c>
      <c r="G106" s="44">
        <f>G105</f>
        <v>0</v>
      </c>
    </row>
    <row r="107" spans="1:7" ht="16.5" customHeight="1" thickBot="1" x14ac:dyDescent="0.25">
      <c r="A107" s="78" t="s">
        <v>2</v>
      </c>
      <c r="B107" s="79"/>
      <c r="C107" s="79"/>
      <c r="D107" s="48">
        <f>D103+D106</f>
        <v>14</v>
      </c>
      <c r="E107" s="48">
        <f t="shared" si="4"/>
        <v>14</v>
      </c>
      <c r="F107" s="48">
        <f>F103+F106</f>
        <v>7</v>
      </c>
      <c r="G107" s="49">
        <f>G103+G106</f>
        <v>0</v>
      </c>
    </row>
    <row r="108" spans="1:7" ht="12.75" customHeight="1" x14ac:dyDescent="0.2">
      <c r="A108" s="80" t="s">
        <v>74</v>
      </c>
      <c r="B108" s="81" t="s">
        <v>7</v>
      </c>
      <c r="C108" s="82"/>
      <c r="D108" s="109"/>
      <c r="E108" s="109"/>
      <c r="F108" s="109"/>
      <c r="G108" s="110"/>
    </row>
    <row r="109" spans="1:7" x14ac:dyDescent="0.2">
      <c r="A109" s="80"/>
      <c r="B109" s="71" t="s">
        <v>45</v>
      </c>
      <c r="C109" s="46" t="s">
        <v>15</v>
      </c>
      <c r="D109" s="36">
        <v>5.8</v>
      </c>
      <c r="E109" s="36">
        <f t="shared" si="4"/>
        <v>5.8</v>
      </c>
      <c r="F109" s="36"/>
      <c r="G109" s="37"/>
    </row>
    <row r="110" spans="1:7" x14ac:dyDescent="0.2">
      <c r="A110" s="80"/>
      <c r="B110" s="77"/>
      <c r="C110" s="36" t="s">
        <v>16</v>
      </c>
      <c r="D110" s="36">
        <v>8</v>
      </c>
      <c r="E110" s="36">
        <f t="shared" si="4"/>
        <v>8</v>
      </c>
      <c r="F110" s="36">
        <v>7</v>
      </c>
      <c r="G110" s="37"/>
    </row>
    <row r="111" spans="1:7" hidden="1" x14ac:dyDescent="0.2">
      <c r="A111" s="80"/>
      <c r="B111" s="47"/>
      <c r="C111" s="46"/>
      <c r="D111" s="36"/>
      <c r="E111" s="36">
        <f t="shared" si="4"/>
        <v>0</v>
      </c>
      <c r="F111" s="36"/>
      <c r="G111" s="37"/>
    </row>
    <row r="112" spans="1:7" ht="12.75" customHeight="1" thickBot="1" x14ac:dyDescent="0.25">
      <c r="A112" s="80"/>
      <c r="B112" s="36"/>
      <c r="C112" s="39" t="s">
        <v>18</v>
      </c>
      <c r="D112" s="39">
        <f>SUM(D109:D111)</f>
        <v>13.8</v>
      </c>
      <c r="E112" s="39">
        <f>D112-G112</f>
        <v>13.8</v>
      </c>
      <c r="F112" s="39">
        <f>SUM(F109:F111)</f>
        <v>7</v>
      </c>
      <c r="G112" s="40">
        <f>SUM(G109:G111)</f>
        <v>0</v>
      </c>
    </row>
    <row r="113" spans="1:7" ht="1.5" hidden="1" customHeight="1" thickBot="1" x14ac:dyDescent="0.25">
      <c r="A113" s="80"/>
      <c r="B113" s="74" t="s">
        <v>59</v>
      </c>
      <c r="C113" s="75"/>
      <c r="D113" s="75"/>
      <c r="E113" s="75"/>
      <c r="F113" s="75"/>
      <c r="G113" s="76"/>
    </row>
    <row r="114" spans="1:7" ht="13.5" hidden="1" thickBot="1" x14ac:dyDescent="0.25">
      <c r="A114" s="80"/>
      <c r="B114" s="71" t="s">
        <v>48</v>
      </c>
      <c r="C114" s="41" t="s">
        <v>26</v>
      </c>
      <c r="D114" s="36"/>
      <c r="E114" s="36">
        <f t="shared" si="4"/>
        <v>0</v>
      </c>
      <c r="F114" s="36"/>
      <c r="G114" s="37"/>
    </row>
    <row r="115" spans="1:7" ht="13.5" hidden="1" thickBot="1" x14ac:dyDescent="0.25">
      <c r="A115" s="80"/>
      <c r="B115" s="73"/>
      <c r="C115" s="42" t="s">
        <v>18</v>
      </c>
      <c r="D115" s="45">
        <f>D114</f>
        <v>0</v>
      </c>
      <c r="E115" s="45">
        <f t="shared" si="4"/>
        <v>0</v>
      </c>
      <c r="F115" s="45">
        <f>F114</f>
        <v>0</v>
      </c>
      <c r="G115" s="44">
        <f>G114</f>
        <v>0</v>
      </c>
    </row>
    <row r="116" spans="1:7" ht="13.5" thickBot="1" x14ac:dyDescent="0.25">
      <c r="A116" s="78" t="s">
        <v>2</v>
      </c>
      <c r="B116" s="79"/>
      <c r="C116" s="79"/>
      <c r="D116" s="48">
        <f>D112+D115</f>
        <v>13.8</v>
      </c>
      <c r="E116" s="48">
        <f t="shared" si="4"/>
        <v>13.8</v>
      </c>
      <c r="F116" s="48">
        <f>F112+F115</f>
        <v>7</v>
      </c>
      <c r="G116" s="49">
        <f>G112+G115</f>
        <v>0</v>
      </c>
    </row>
    <row r="117" spans="1:7" ht="12.75" customHeight="1" x14ac:dyDescent="0.2">
      <c r="A117" s="80" t="s">
        <v>75</v>
      </c>
      <c r="B117" s="81" t="s">
        <v>7</v>
      </c>
      <c r="C117" s="82"/>
      <c r="D117" s="109"/>
      <c r="E117" s="109"/>
      <c r="F117" s="109"/>
      <c r="G117" s="110"/>
    </row>
    <row r="118" spans="1:7" x14ac:dyDescent="0.2">
      <c r="A118" s="80"/>
      <c r="B118" s="71" t="s">
        <v>45</v>
      </c>
      <c r="C118" s="46" t="s">
        <v>15</v>
      </c>
      <c r="D118" s="36">
        <v>5.8</v>
      </c>
      <c r="E118" s="36">
        <f t="shared" si="4"/>
        <v>5.8</v>
      </c>
      <c r="F118" s="36"/>
      <c r="G118" s="37"/>
    </row>
    <row r="119" spans="1:7" x14ac:dyDescent="0.2">
      <c r="A119" s="80"/>
      <c r="B119" s="77"/>
      <c r="C119" s="36" t="s">
        <v>16</v>
      </c>
      <c r="D119" s="36">
        <v>6.1</v>
      </c>
      <c r="E119" s="36">
        <f t="shared" si="4"/>
        <v>6.1</v>
      </c>
      <c r="F119" s="36">
        <v>4.8</v>
      </c>
      <c r="G119" s="37"/>
    </row>
    <row r="120" spans="1:7" hidden="1" x14ac:dyDescent="0.2">
      <c r="A120" s="80"/>
      <c r="B120" s="47"/>
      <c r="C120" s="46"/>
      <c r="D120" s="36"/>
      <c r="E120" s="36">
        <f t="shared" si="4"/>
        <v>0</v>
      </c>
      <c r="F120" s="36"/>
      <c r="G120" s="37"/>
    </row>
    <row r="121" spans="1:7" ht="12.75" customHeight="1" thickBot="1" x14ac:dyDescent="0.25">
      <c r="A121" s="80"/>
      <c r="B121" s="36"/>
      <c r="C121" s="39" t="s">
        <v>18</v>
      </c>
      <c r="D121" s="39">
        <f>SUM(D118:D120)</f>
        <v>11.899999999999999</v>
      </c>
      <c r="E121" s="39">
        <f>D121-G121</f>
        <v>11.899999999999999</v>
      </c>
      <c r="F121" s="39">
        <f>SUM(F118:F120)</f>
        <v>4.8</v>
      </c>
      <c r="G121" s="40">
        <f>SUM(G118:G120)</f>
        <v>0</v>
      </c>
    </row>
    <row r="122" spans="1:7" ht="1.5" hidden="1" customHeight="1" thickBot="1" x14ac:dyDescent="0.25">
      <c r="A122" s="80"/>
      <c r="B122" s="74" t="s">
        <v>59</v>
      </c>
      <c r="C122" s="75"/>
      <c r="D122" s="75"/>
      <c r="E122" s="75"/>
      <c r="F122" s="75"/>
      <c r="G122" s="76"/>
    </row>
    <row r="123" spans="1:7" ht="13.5" hidden="1" thickBot="1" x14ac:dyDescent="0.25">
      <c r="A123" s="80"/>
      <c r="B123" s="71" t="s">
        <v>48</v>
      </c>
      <c r="C123" s="41" t="s">
        <v>26</v>
      </c>
      <c r="D123" s="36"/>
      <c r="E123" s="36">
        <f t="shared" si="4"/>
        <v>0</v>
      </c>
      <c r="F123" s="36"/>
      <c r="G123" s="37"/>
    </row>
    <row r="124" spans="1:7" ht="13.5" hidden="1" thickBot="1" x14ac:dyDescent="0.25">
      <c r="A124" s="80"/>
      <c r="B124" s="73"/>
      <c r="C124" s="42" t="s">
        <v>18</v>
      </c>
      <c r="D124" s="45">
        <f>D123</f>
        <v>0</v>
      </c>
      <c r="E124" s="45">
        <f t="shared" si="4"/>
        <v>0</v>
      </c>
      <c r="F124" s="45">
        <f>F123</f>
        <v>0</v>
      </c>
      <c r="G124" s="44">
        <f>G123</f>
        <v>0</v>
      </c>
    </row>
    <row r="125" spans="1:7" ht="13.5" thickBot="1" x14ac:dyDescent="0.25">
      <c r="A125" s="78" t="s">
        <v>2</v>
      </c>
      <c r="B125" s="79"/>
      <c r="C125" s="79"/>
      <c r="D125" s="33">
        <f>D121+D124</f>
        <v>11.899999999999999</v>
      </c>
      <c r="E125" s="33">
        <f t="shared" si="4"/>
        <v>11.899999999999999</v>
      </c>
      <c r="F125" s="33">
        <f>F121+F124</f>
        <v>4.8</v>
      </c>
      <c r="G125" s="34">
        <f>G121+G124</f>
        <v>0</v>
      </c>
    </row>
    <row r="126" spans="1:7" ht="12.75" customHeight="1" x14ac:dyDescent="0.2">
      <c r="A126" s="80" t="s">
        <v>76</v>
      </c>
      <c r="B126" s="81" t="s">
        <v>7</v>
      </c>
      <c r="C126" s="82"/>
      <c r="D126" s="109"/>
      <c r="E126" s="109"/>
      <c r="F126" s="109"/>
      <c r="G126" s="110"/>
    </row>
    <row r="127" spans="1:7" x14ac:dyDescent="0.2">
      <c r="A127" s="80"/>
      <c r="B127" s="71" t="s">
        <v>45</v>
      </c>
      <c r="C127" s="46" t="s">
        <v>15</v>
      </c>
      <c r="D127" s="36">
        <v>3</v>
      </c>
      <c r="E127" s="36">
        <f t="shared" si="4"/>
        <v>3</v>
      </c>
      <c r="F127" s="36"/>
      <c r="G127" s="37"/>
    </row>
    <row r="128" spans="1:7" x14ac:dyDescent="0.2">
      <c r="A128" s="80"/>
      <c r="B128" s="77"/>
      <c r="C128" s="36" t="s">
        <v>16</v>
      </c>
      <c r="D128" s="36">
        <v>5.4</v>
      </c>
      <c r="E128" s="36">
        <f t="shared" si="4"/>
        <v>5.4</v>
      </c>
      <c r="F128" s="36">
        <v>4</v>
      </c>
      <c r="G128" s="37"/>
    </row>
    <row r="129" spans="1:7" hidden="1" x14ac:dyDescent="0.2">
      <c r="A129" s="80"/>
      <c r="B129" s="47"/>
      <c r="C129" s="46"/>
      <c r="D129" s="36"/>
      <c r="E129" s="36">
        <f t="shared" si="4"/>
        <v>0</v>
      </c>
      <c r="F129" s="36"/>
      <c r="G129" s="37"/>
    </row>
    <row r="130" spans="1:7" x14ac:dyDescent="0.2">
      <c r="A130" s="80"/>
      <c r="B130" s="36"/>
      <c r="C130" s="39" t="s">
        <v>18</v>
      </c>
      <c r="D130" s="39">
        <f>SUM(D127:D129)</f>
        <v>8.4</v>
      </c>
      <c r="E130" s="39">
        <f>D130-G130</f>
        <v>8.4</v>
      </c>
      <c r="F130" s="39">
        <f>SUM(F127:F129)</f>
        <v>4</v>
      </c>
      <c r="G130" s="40">
        <f>SUM(G127:G129)</f>
        <v>0</v>
      </c>
    </row>
    <row r="131" spans="1:7" ht="0.75" customHeight="1" thickBot="1" x14ac:dyDescent="0.25">
      <c r="A131" s="80"/>
      <c r="B131" s="74" t="s">
        <v>59</v>
      </c>
      <c r="C131" s="75"/>
      <c r="D131" s="75"/>
      <c r="E131" s="75"/>
      <c r="F131" s="75"/>
      <c r="G131" s="76"/>
    </row>
    <row r="132" spans="1:7" ht="13.5" hidden="1" thickBot="1" x14ac:dyDescent="0.25">
      <c r="A132" s="80"/>
      <c r="B132" s="71" t="s">
        <v>48</v>
      </c>
      <c r="C132" s="41" t="s">
        <v>26</v>
      </c>
      <c r="D132" s="36"/>
      <c r="E132" s="36">
        <f t="shared" si="4"/>
        <v>0</v>
      </c>
      <c r="F132" s="36"/>
      <c r="G132" s="37"/>
    </row>
    <row r="133" spans="1:7" ht="13.5" hidden="1" thickBot="1" x14ac:dyDescent="0.25">
      <c r="A133" s="80"/>
      <c r="B133" s="73"/>
      <c r="C133" s="42" t="s">
        <v>18</v>
      </c>
      <c r="D133" s="45">
        <f>D132</f>
        <v>0</v>
      </c>
      <c r="E133" s="45">
        <f t="shared" si="4"/>
        <v>0</v>
      </c>
      <c r="F133" s="45">
        <f>F132</f>
        <v>0</v>
      </c>
      <c r="G133" s="44">
        <f>G132</f>
        <v>0</v>
      </c>
    </row>
    <row r="134" spans="1:7" ht="13.5" thickBot="1" x14ac:dyDescent="0.25">
      <c r="A134" s="78" t="s">
        <v>2</v>
      </c>
      <c r="B134" s="79"/>
      <c r="C134" s="79"/>
      <c r="D134" s="48">
        <f>D130+D133</f>
        <v>8.4</v>
      </c>
      <c r="E134" s="48">
        <f>D134-G134</f>
        <v>8.4</v>
      </c>
      <c r="F134" s="48">
        <f>F130+F133</f>
        <v>4</v>
      </c>
      <c r="G134" s="49">
        <f>G130+G133</f>
        <v>0</v>
      </c>
    </row>
    <row r="135" spans="1:7" ht="12.75" customHeight="1" x14ac:dyDescent="0.2">
      <c r="A135" s="80" t="s">
        <v>77</v>
      </c>
      <c r="B135" s="81" t="s">
        <v>7</v>
      </c>
      <c r="C135" s="82"/>
      <c r="D135" s="109"/>
      <c r="E135" s="109"/>
      <c r="F135" s="109"/>
      <c r="G135" s="110"/>
    </row>
    <row r="136" spans="1:7" x14ac:dyDescent="0.2">
      <c r="A136" s="80"/>
      <c r="B136" s="71" t="s">
        <v>45</v>
      </c>
      <c r="C136" s="46" t="s">
        <v>15</v>
      </c>
      <c r="D136" s="13">
        <v>3</v>
      </c>
      <c r="E136" s="13">
        <f t="shared" ref="E136:E170" si="5">D136-G136</f>
        <v>3</v>
      </c>
      <c r="F136" s="13"/>
      <c r="G136" s="14"/>
    </row>
    <row r="137" spans="1:7" x14ac:dyDescent="0.2">
      <c r="A137" s="80"/>
      <c r="B137" s="77"/>
      <c r="C137" s="36" t="s">
        <v>16</v>
      </c>
      <c r="D137" s="13">
        <v>5.4</v>
      </c>
      <c r="E137" s="13">
        <f t="shared" si="5"/>
        <v>5.4</v>
      </c>
      <c r="F137" s="13">
        <v>4</v>
      </c>
      <c r="G137" s="14"/>
    </row>
    <row r="138" spans="1:7" ht="0.75" hidden="1" customHeight="1" x14ac:dyDescent="0.2">
      <c r="A138" s="80"/>
      <c r="B138" s="47"/>
      <c r="C138" s="46"/>
      <c r="D138" s="13"/>
      <c r="E138" s="13">
        <f t="shared" si="5"/>
        <v>0</v>
      </c>
      <c r="F138" s="13"/>
      <c r="G138" s="14"/>
    </row>
    <row r="139" spans="1:7" x14ac:dyDescent="0.2">
      <c r="A139" s="80"/>
      <c r="B139" s="36"/>
      <c r="C139" s="39" t="s">
        <v>18</v>
      </c>
      <c r="D139" s="21">
        <f>SUM(D136:D138)</f>
        <v>8.4</v>
      </c>
      <c r="E139" s="21">
        <f t="shared" si="5"/>
        <v>8.4</v>
      </c>
      <c r="F139" s="21">
        <f>SUM(F136:F138)</f>
        <v>4</v>
      </c>
      <c r="G139" s="22">
        <f>SUM(G136:G138)</f>
        <v>0</v>
      </c>
    </row>
    <row r="140" spans="1:7" ht="0.75" customHeight="1" thickBot="1" x14ac:dyDescent="0.25">
      <c r="A140" s="80"/>
      <c r="B140" s="74" t="s">
        <v>59</v>
      </c>
      <c r="C140" s="75"/>
      <c r="D140" s="75"/>
      <c r="E140" s="75"/>
      <c r="F140" s="75"/>
      <c r="G140" s="76"/>
    </row>
    <row r="141" spans="1:7" ht="13.5" hidden="1" thickBot="1" x14ac:dyDescent="0.25">
      <c r="A141" s="80"/>
      <c r="B141" s="71" t="s">
        <v>48</v>
      </c>
      <c r="C141" s="41" t="s">
        <v>26</v>
      </c>
      <c r="D141" s="36"/>
      <c r="E141" s="36">
        <f t="shared" si="5"/>
        <v>0</v>
      </c>
      <c r="F141" s="36"/>
      <c r="G141" s="37"/>
    </row>
    <row r="142" spans="1:7" ht="13.5" hidden="1" thickBot="1" x14ac:dyDescent="0.25">
      <c r="A142" s="80"/>
      <c r="B142" s="73"/>
      <c r="C142" s="42" t="s">
        <v>18</v>
      </c>
      <c r="D142" s="45">
        <f>D141</f>
        <v>0</v>
      </c>
      <c r="E142" s="45">
        <f t="shared" si="5"/>
        <v>0</v>
      </c>
      <c r="F142" s="45">
        <f>F141</f>
        <v>0</v>
      </c>
      <c r="G142" s="44">
        <f>G141</f>
        <v>0</v>
      </c>
    </row>
    <row r="143" spans="1:7" ht="13.5" thickBot="1" x14ac:dyDescent="0.25">
      <c r="A143" s="78" t="s">
        <v>2</v>
      </c>
      <c r="B143" s="79"/>
      <c r="C143" s="79"/>
      <c r="D143" s="33">
        <f>D139+D142</f>
        <v>8.4</v>
      </c>
      <c r="E143" s="33">
        <f t="shared" si="5"/>
        <v>8.4</v>
      </c>
      <c r="F143" s="33">
        <f>F139+F142</f>
        <v>4</v>
      </c>
      <c r="G143" s="34">
        <f>G139+G142</f>
        <v>0</v>
      </c>
    </row>
    <row r="144" spans="1:7" x14ac:dyDescent="0.2">
      <c r="A144" s="112" t="s">
        <v>36</v>
      </c>
      <c r="B144" s="115" t="s">
        <v>7</v>
      </c>
      <c r="C144" s="115"/>
      <c r="D144" s="115"/>
      <c r="E144" s="115"/>
      <c r="F144" s="115"/>
      <c r="G144" s="116"/>
    </row>
    <row r="145" spans="1:7" x14ac:dyDescent="0.2">
      <c r="A145" s="113"/>
      <c r="B145" s="71" t="s">
        <v>49</v>
      </c>
      <c r="C145" s="41" t="s">
        <v>24</v>
      </c>
      <c r="D145" s="13">
        <v>652.20000000000005</v>
      </c>
      <c r="E145" s="13">
        <f t="shared" si="5"/>
        <v>652.20000000000005</v>
      </c>
      <c r="F145" s="13">
        <v>590</v>
      </c>
      <c r="G145" s="14"/>
    </row>
    <row r="146" spans="1:7" ht="13.5" customHeight="1" thickBot="1" x14ac:dyDescent="0.25">
      <c r="A146" s="113"/>
      <c r="B146" s="117"/>
      <c r="C146" s="42" t="s">
        <v>18</v>
      </c>
      <c r="D146" s="51">
        <f>D145</f>
        <v>652.20000000000005</v>
      </c>
      <c r="E146" s="51">
        <f t="shared" si="5"/>
        <v>652.20000000000005</v>
      </c>
      <c r="F146" s="51">
        <f>F145</f>
        <v>590</v>
      </c>
      <c r="G146" s="52">
        <f>G145</f>
        <v>0</v>
      </c>
    </row>
    <row r="147" spans="1:7" ht="12.75" customHeight="1" thickBot="1" x14ac:dyDescent="0.25">
      <c r="A147" s="78" t="s">
        <v>18</v>
      </c>
      <c r="B147" s="79"/>
      <c r="C147" s="79"/>
      <c r="D147" s="33">
        <f>D146</f>
        <v>652.20000000000005</v>
      </c>
      <c r="E147" s="33">
        <f t="shared" si="5"/>
        <v>652.20000000000005</v>
      </c>
      <c r="F147" s="33">
        <f>F146</f>
        <v>590</v>
      </c>
      <c r="G147" s="34">
        <f>G146</f>
        <v>0</v>
      </c>
    </row>
    <row r="148" spans="1:7" ht="14.25" hidden="1" customHeight="1" x14ac:dyDescent="0.2">
      <c r="A148" s="112" t="s">
        <v>39</v>
      </c>
      <c r="B148" s="115" t="s">
        <v>7</v>
      </c>
      <c r="C148" s="115"/>
      <c r="D148" s="115"/>
      <c r="E148" s="115"/>
      <c r="F148" s="115"/>
      <c r="G148" s="116"/>
    </row>
    <row r="149" spans="1:7" ht="13.5" hidden="1" customHeight="1" x14ac:dyDescent="0.2">
      <c r="A149" s="113"/>
      <c r="B149" s="107" t="s">
        <v>45</v>
      </c>
      <c r="C149" s="46" t="s">
        <v>15</v>
      </c>
      <c r="D149" s="36"/>
      <c r="E149" s="36">
        <v>0</v>
      </c>
      <c r="F149" s="36"/>
      <c r="G149" s="37"/>
    </row>
    <row r="150" spans="1:7" ht="15" hidden="1" customHeight="1" thickBot="1" x14ac:dyDescent="0.25">
      <c r="A150" s="114"/>
      <c r="B150" s="108"/>
      <c r="C150" s="39" t="s">
        <v>18</v>
      </c>
      <c r="D150" s="39">
        <f>D149</f>
        <v>0</v>
      </c>
      <c r="E150" s="39">
        <f>D150-G150</f>
        <v>0</v>
      </c>
      <c r="F150" s="39">
        <f>F149</f>
        <v>0</v>
      </c>
      <c r="G150" s="40">
        <f>G149</f>
        <v>0</v>
      </c>
    </row>
    <row r="151" spans="1:7" ht="13.5" hidden="1" customHeight="1" thickBot="1" x14ac:dyDescent="0.25">
      <c r="A151" s="78" t="s">
        <v>18</v>
      </c>
      <c r="B151" s="79"/>
      <c r="C151" s="79"/>
      <c r="D151" s="48">
        <f>D150</f>
        <v>0</v>
      </c>
      <c r="E151" s="48">
        <f>D151-G151</f>
        <v>0</v>
      </c>
      <c r="F151" s="48">
        <f>F150</f>
        <v>0</v>
      </c>
      <c r="G151" s="49">
        <f>G150</f>
        <v>0</v>
      </c>
    </row>
    <row r="152" spans="1:7" x14ac:dyDescent="0.2">
      <c r="A152" s="80" t="s">
        <v>78</v>
      </c>
      <c r="B152" s="115" t="s">
        <v>7</v>
      </c>
      <c r="C152" s="115"/>
      <c r="D152" s="115"/>
      <c r="E152" s="115"/>
      <c r="F152" s="115"/>
      <c r="G152" s="116"/>
    </row>
    <row r="153" spans="1:7" x14ac:dyDescent="0.2">
      <c r="A153" s="113"/>
      <c r="B153" s="107" t="s">
        <v>45</v>
      </c>
      <c r="C153" s="46" t="s">
        <v>15</v>
      </c>
      <c r="D153" s="36">
        <v>5.3</v>
      </c>
      <c r="E153" s="36">
        <f t="shared" si="5"/>
        <v>5.3</v>
      </c>
      <c r="F153" s="36"/>
      <c r="G153" s="37"/>
    </row>
    <row r="154" spans="1:7" x14ac:dyDescent="0.2">
      <c r="A154" s="113"/>
      <c r="B154" s="108"/>
      <c r="C154" s="39" t="s">
        <v>18</v>
      </c>
      <c r="D154" s="39">
        <f>D153</f>
        <v>5.3</v>
      </c>
      <c r="E154" s="39">
        <f t="shared" si="5"/>
        <v>5.3</v>
      </c>
      <c r="F154" s="39">
        <f>F153</f>
        <v>0</v>
      </c>
      <c r="G154" s="40">
        <f>G153</f>
        <v>0</v>
      </c>
    </row>
    <row r="155" spans="1:7" x14ac:dyDescent="0.2">
      <c r="A155" s="113"/>
      <c r="B155" s="74" t="s">
        <v>59</v>
      </c>
      <c r="C155" s="75"/>
      <c r="D155" s="75"/>
      <c r="E155" s="75"/>
      <c r="F155" s="75"/>
      <c r="G155" s="76"/>
    </row>
    <row r="156" spans="1:7" x14ac:dyDescent="0.2">
      <c r="A156" s="113"/>
      <c r="B156" s="71" t="s">
        <v>48</v>
      </c>
      <c r="C156" s="36" t="s">
        <v>25</v>
      </c>
      <c r="D156" s="36">
        <v>146.80000000000001</v>
      </c>
      <c r="E156" s="36">
        <f t="shared" si="5"/>
        <v>146.80000000000001</v>
      </c>
      <c r="F156" s="36">
        <v>120.3</v>
      </c>
      <c r="G156" s="37"/>
    </row>
    <row r="157" spans="1:7" x14ac:dyDescent="0.2">
      <c r="A157" s="113"/>
      <c r="B157" s="72"/>
      <c r="C157" s="53" t="s">
        <v>26</v>
      </c>
      <c r="D157" s="53">
        <v>283.60000000000002</v>
      </c>
      <c r="E157" s="36">
        <f t="shared" si="5"/>
        <v>283.60000000000002</v>
      </c>
      <c r="F157" s="53">
        <v>270.89999999999998</v>
      </c>
      <c r="G157" s="54"/>
    </row>
    <row r="158" spans="1:7" ht="13.5" thickBot="1" x14ac:dyDescent="0.25">
      <c r="A158" s="113"/>
      <c r="B158" s="117"/>
      <c r="C158" s="45" t="s">
        <v>18</v>
      </c>
      <c r="D158" s="45">
        <f>D156+D157</f>
        <v>430.40000000000003</v>
      </c>
      <c r="E158" s="45">
        <f t="shared" si="5"/>
        <v>430.40000000000003</v>
      </c>
      <c r="F158" s="45">
        <f>F156+F157</f>
        <v>391.2</v>
      </c>
      <c r="G158" s="44">
        <f>G156+G157</f>
        <v>0</v>
      </c>
    </row>
    <row r="159" spans="1:7" ht="13.5" thickBot="1" x14ac:dyDescent="0.25">
      <c r="A159" s="78" t="s">
        <v>2</v>
      </c>
      <c r="B159" s="79"/>
      <c r="C159" s="84"/>
      <c r="D159" s="48">
        <f>D154+D158</f>
        <v>435.70000000000005</v>
      </c>
      <c r="E159" s="48">
        <f t="shared" si="5"/>
        <v>435.70000000000005</v>
      </c>
      <c r="F159" s="48">
        <f>F154+F158</f>
        <v>391.2</v>
      </c>
      <c r="G159" s="49">
        <f>G154+G158</f>
        <v>0</v>
      </c>
    </row>
    <row r="160" spans="1:7" x14ac:dyDescent="0.2">
      <c r="A160" s="80" t="s">
        <v>37</v>
      </c>
      <c r="B160" s="115" t="s">
        <v>7</v>
      </c>
      <c r="C160" s="115"/>
      <c r="D160" s="115"/>
      <c r="E160" s="115"/>
      <c r="F160" s="115"/>
      <c r="G160" s="116"/>
    </row>
    <row r="161" spans="1:7" x14ac:dyDescent="0.2">
      <c r="A161" s="113"/>
      <c r="B161" s="107" t="s">
        <v>45</v>
      </c>
      <c r="C161" s="46" t="s">
        <v>15</v>
      </c>
      <c r="D161" s="36">
        <v>2</v>
      </c>
      <c r="E161" s="36">
        <f>D161-G161</f>
        <v>2</v>
      </c>
      <c r="F161" s="36"/>
      <c r="G161" s="37"/>
    </row>
    <row r="162" spans="1:7" x14ac:dyDescent="0.2">
      <c r="A162" s="113"/>
      <c r="B162" s="108"/>
      <c r="C162" s="39" t="s">
        <v>18</v>
      </c>
      <c r="D162" s="39">
        <f>D161</f>
        <v>2</v>
      </c>
      <c r="E162" s="39">
        <f>D162-G162</f>
        <v>2</v>
      </c>
      <c r="F162" s="39">
        <f>F161</f>
        <v>0</v>
      </c>
      <c r="G162" s="40">
        <f>G161</f>
        <v>0</v>
      </c>
    </row>
    <row r="163" spans="1:7" x14ac:dyDescent="0.2">
      <c r="A163" s="113"/>
      <c r="B163" s="74" t="s">
        <v>59</v>
      </c>
      <c r="C163" s="75"/>
      <c r="D163" s="75"/>
      <c r="E163" s="75"/>
      <c r="F163" s="75"/>
      <c r="G163" s="76"/>
    </row>
    <row r="164" spans="1:7" x14ac:dyDescent="0.2">
      <c r="A164" s="113"/>
      <c r="B164" s="71" t="s">
        <v>48</v>
      </c>
      <c r="C164" s="36" t="s">
        <v>25</v>
      </c>
      <c r="D164" s="13">
        <v>224.7</v>
      </c>
      <c r="E164" s="13">
        <f>D164-G164</f>
        <v>224.7</v>
      </c>
      <c r="F164" s="13">
        <v>194.9</v>
      </c>
      <c r="G164" s="14"/>
    </row>
    <row r="165" spans="1:7" ht="13.5" thickBot="1" x14ac:dyDescent="0.25">
      <c r="A165" s="114"/>
      <c r="B165" s="117"/>
      <c r="C165" s="45" t="s">
        <v>18</v>
      </c>
      <c r="D165" s="51">
        <f>D164</f>
        <v>224.7</v>
      </c>
      <c r="E165" s="51">
        <f>D165-G165</f>
        <v>224.7</v>
      </c>
      <c r="F165" s="51">
        <f>F164</f>
        <v>194.9</v>
      </c>
      <c r="G165" s="52">
        <f>G164</f>
        <v>0</v>
      </c>
    </row>
    <row r="166" spans="1:7" ht="13.5" thickBot="1" x14ac:dyDescent="0.25">
      <c r="A166" s="78" t="s">
        <v>2</v>
      </c>
      <c r="B166" s="79"/>
      <c r="C166" s="84"/>
      <c r="D166" s="33">
        <f>D162+D165</f>
        <v>226.7</v>
      </c>
      <c r="E166" s="33">
        <f>D166-G166</f>
        <v>226.7</v>
      </c>
      <c r="F166" s="33">
        <f>F162+F165</f>
        <v>194.9</v>
      </c>
      <c r="G166" s="34">
        <f>G162+G165</f>
        <v>0</v>
      </c>
    </row>
    <row r="167" spans="1:7" x14ac:dyDescent="0.2">
      <c r="A167" s="112" t="s">
        <v>92</v>
      </c>
      <c r="B167" s="85" t="s">
        <v>19</v>
      </c>
      <c r="C167" s="86"/>
      <c r="D167" s="86"/>
      <c r="E167" s="86"/>
      <c r="F167" s="86"/>
      <c r="G167" s="87"/>
    </row>
    <row r="168" spans="1:7" x14ac:dyDescent="0.2">
      <c r="A168" s="113"/>
      <c r="B168" s="55" t="s">
        <v>20</v>
      </c>
      <c r="C168" s="12" t="s">
        <v>83</v>
      </c>
      <c r="D168" s="36">
        <v>57.1</v>
      </c>
      <c r="E168" s="36">
        <f t="shared" si="5"/>
        <v>57.1</v>
      </c>
      <c r="F168" s="36">
        <v>56.3</v>
      </c>
      <c r="G168" s="37"/>
    </row>
    <row r="169" spans="1:7" ht="13.5" thickBot="1" x14ac:dyDescent="0.25">
      <c r="A169" s="113"/>
      <c r="B169" s="56"/>
      <c r="C169" s="45" t="s">
        <v>18</v>
      </c>
      <c r="D169" s="45">
        <f>D168</f>
        <v>57.1</v>
      </c>
      <c r="E169" s="45">
        <f t="shared" si="5"/>
        <v>57.1</v>
      </c>
      <c r="F169" s="45">
        <f>F168</f>
        <v>56.3</v>
      </c>
      <c r="G169" s="44">
        <f>G168</f>
        <v>0</v>
      </c>
    </row>
    <row r="170" spans="1:7" ht="12.75" customHeight="1" thickBot="1" x14ac:dyDescent="0.25">
      <c r="A170" s="78" t="s">
        <v>2</v>
      </c>
      <c r="B170" s="79"/>
      <c r="C170" s="84"/>
      <c r="D170" s="48">
        <f>D169</f>
        <v>57.1</v>
      </c>
      <c r="E170" s="48">
        <f t="shared" si="5"/>
        <v>57.1</v>
      </c>
      <c r="F170" s="48">
        <f>F169</f>
        <v>56.3</v>
      </c>
      <c r="G170" s="49">
        <f>G169</f>
        <v>0</v>
      </c>
    </row>
    <row r="171" spans="1:7" ht="0.75" hidden="1" customHeight="1" x14ac:dyDescent="0.2">
      <c r="A171" s="80" t="s">
        <v>79</v>
      </c>
      <c r="B171" s="81" t="s">
        <v>7</v>
      </c>
      <c r="C171" s="82"/>
      <c r="D171" s="82"/>
      <c r="E171" s="82"/>
      <c r="F171" s="82"/>
      <c r="G171" s="83"/>
    </row>
    <row r="172" spans="1:7" hidden="1" x14ac:dyDescent="0.2">
      <c r="A172" s="80"/>
      <c r="B172" s="71" t="s">
        <v>45</v>
      </c>
      <c r="C172" s="46" t="s">
        <v>15</v>
      </c>
      <c r="D172" s="36"/>
      <c r="E172" s="36">
        <f>D172-G172</f>
        <v>0</v>
      </c>
      <c r="F172" s="36"/>
      <c r="G172" s="37"/>
    </row>
    <row r="173" spans="1:7" hidden="1" x14ac:dyDescent="0.2">
      <c r="A173" s="80"/>
      <c r="B173" s="77"/>
      <c r="C173" s="39" t="s">
        <v>18</v>
      </c>
      <c r="D173" s="39">
        <f>D172</f>
        <v>0</v>
      </c>
      <c r="E173" s="39">
        <f>D173-G173</f>
        <v>0</v>
      </c>
      <c r="F173" s="39">
        <f>F172</f>
        <v>0</v>
      </c>
      <c r="G173" s="40">
        <f>G172</f>
        <v>0</v>
      </c>
    </row>
    <row r="174" spans="1:7" ht="12.75" customHeight="1" x14ac:dyDescent="0.2">
      <c r="A174" s="80"/>
      <c r="B174" s="85" t="s">
        <v>19</v>
      </c>
      <c r="C174" s="86"/>
      <c r="D174" s="86"/>
      <c r="E174" s="86"/>
      <c r="F174" s="86"/>
      <c r="G174" s="87"/>
    </row>
    <row r="175" spans="1:7" x14ac:dyDescent="0.2">
      <c r="A175" s="80"/>
      <c r="B175" s="71" t="s">
        <v>44</v>
      </c>
      <c r="C175" s="12" t="s">
        <v>83</v>
      </c>
      <c r="D175" s="13">
        <v>869.6</v>
      </c>
      <c r="E175" s="13">
        <f>D175-G175</f>
        <v>867.6</v>
      </c>
      <c r="F175" s="13">
        <v>839</v>
      </c>
      <c r="G175" s="14">
        <v>2</v>
      </c>
    </row>
    <row r="176" spans="1:7" ht="29.25" customHeight="1" thickBot="1" x14ac:dyDescent="0.25">
      <c r="A176" s="111"/>
      <c r="B176" s="77"/>
      <c r="C176" s="39" t="s">
        <v>18</v>
      </c>
      <c r="D176" s="51">
        <f>D175</f>
        <v>869.6</v>
      </c>
      <c r="E176" s="51">
        <f>D176-G176</f>
        <v>867.6</v>
      </c>
      <c r="F176" s="51">
        <f>F175</f>
        <v>839</v>
      </c>
      <c r="G176" s="52">
        <f>G175</f>
        <v>2</v>
      </c>
    </row>
    <row r="177" spans="1:7" ht="13.5" thickBot="1" x14ac:dyDescent="0.25">
      <c r="A177" s="78" t="s">
        <v>2</v>
      </c>
      <c r="B177" s="79"/>
      <c r="C177" s="84"/>
      <c r="D177" s="33">
        <f>D173+D176</f>
        <v>869.6</v>
      </c>
      <c r="E177" s="33">
        <f>D177-G177</f>
        <v>867.6</v>
      </c>
      <c r="F177" s="33">
        <f>F173+F176</f>
        <v>839</v>
      </c>
      <c r="G177" s="34">
        <f>G173+G176</f>
        <v>2</v>
      </c>
    </row>
    <row r="178" spans="1:7" x14ac:dyDescent="0.2">
      <c r="A178" s="112" t="s">
        <v>27</v>
      </c>
      <c r="B178" s="85" t="s">
        <v>19</v>
      </c>
      <c r="C178" s="86"/>
      <c r="D178" s="86"/>
      <c r="E178" s="86"/>
      <c r="F178" s="86"/>
      <c r="G178" s="87"/>
    </row>
    <row r="179" spans="1:7" ht="16.5" customHeight="1" x14ac:dyDescent="0.2">
      <c r="A179" s="113"/>
      <c r="B179" s="71" t="s">
        <v>44</v>
      </c>
      <c r="C179" s="12" t="s">
        <v>84</v>
      </c>
      <c r="D179" s="36">
        <v>708.5</v>
      </c>
      <c r="E179" s="36">
        <f>D179-G179</f>
        <v>708.5</v>
      </c>
      <c r="F179" s="36">
        <v>685.3</v>
      </c>
      <c r="G179" s="37"/>
    </row>
    <row r="180" spans="1:7" ht="16.5" customHeight="1" x14ac:dyDescent="0.2">
      <c r="A180" s="113"/>
      <c r="B180" s="72"/>
      <c r="C180" s="12" t="s">
        <v>85</v>
      </c>
      <c r="D180" s="53">
        <v>39.6</v>
      </c>
      <c r="E180" s="36">
        <f>D180-G180</f>
        <v>39.6</v>
      </c>
      <c r="F180" s="53">
        <v>37.799999999999997</v>
      </c>
      <c r="G180" s="54"/>
    </row>
    <row r="181" spans="1:7" ht="18" customHeight="1" thickBot="1" x14ac:dyDescent="0.25">
      <c r="A181" s="113"/>
      <c r="B181" s="73"/>
      <c r="C181" s="59" t="s">
        <v>18</v>
      </c>
      <c r="D181" s="45">
        <f>D179+D180</f>
        <v>748.1</v>
      </c>
      <c r="E181" s="45">
        <f>D181-G181</f>
        <v>748.1</v>
      </c>
      <c r="F181" s="45">
        <f>F179+F180</f>
        <v>723.09999999999991</v>
      </c>
      <c r="G181" s="44">
        <f>G179+G180</f>
        <v>0</v>
      </c>
    </row>
    <row r="182" spans="1:7" ht="12.75" customHeight="1" thickBot="1" x14ac:dyDescent="0.25">
      <c r="A182" s="78" t="s">
        <v>2</v>
      </c>
      <c r="B182" s="79"/>
      <c r="C182" s="84"/>
      <c r="D182" s="48">
        <f>D181</f>
        <v>748.1</v>
      </c>
      <c r="E182" s="48">
        <f>D182-G182</f>
        <v>748.1</v>
      </c>
      <c r="F182" s="48">
        <f>F181</f>
        <v>723.09999999999991</v>
      </c>
      <c r="G182" s="49">
        <f>G181</f>
        <v>0</v>
      </c>
    </row>
    <row r="183" spans="1:7" ht="1.5" hidden="1" customHeight="1" x14ac:dyDescent="0.2">
      <c r="A183" s="112" t="s">
        <v>94</v>
      </c>
      <c r="B183" s="141" t="s">
        <v>7</v>
      </c>
      <c r="C183" s="151"/>
      <c r="D183" s="151"/>
      <c r="E183" s="151"/>
      <c r="F183" s="151"/>
      <c r="G183" s="152"/>
    </row>
    <row r="184" spans="1:7" hidden="1" x14ac:dyDescent="0.2">
      <c r="A184" s="80"/>
      <c r="B184" s="71" t="s">
        <v>45</v>
      </c>
      <c r="C184" s="46" t="s">
        <v>15</v>
      </c>
      <c r="D184" s="36"/>
      <c r="E184" s="36">
        <f>D184-G184</f>
        <v>0</v>
      </c>
      <c r="F184" s="36"/>
      <c r="G184" s="37"/>
    </row>
    <row r="185" spans="1:7" hidden="1" x14ac:dyDescent="0.2">
      <c r="A185" s="80"/>
      <c r="B185" s="77"/>
      <c r="C185" s="39" t="s">
        <v>18</v>
      </c>
      <c r="D185" s="39">
        <f>D184</f>
        <v>0</v>
      </c>
      <c r="E185" s="39">
        <f>D185-G185</f>
        <v>0</v>
      </c>
      <c r="F185" s="39">
        <f>F184</f>
        <v>0</v>
      </c>
      <c r="G185" s="40">
        <f>G184</f>
        <v>0</v>
      </c>
    </row>
    <row r="186" spans="1:7" x14ac:dyDescent="0.2">
      <c r="A186" s="80"/>
      <c r="B186" s="85" t="s">
        <v>19</v>
      </c>
      <c r="C186" s="86"/>
      <c r="D186" s="86"/>
      <c r="E186" s="86"/>
      <c r="F186" s="86"/>
      <c r="G186" s="87"/>
    </row>
    <row r="187" spans="1:7" x14ac:dyDescent="0.2">
      <c r="A187" s="80"/>
      <c r="B187" s="71" t="s">
        <v>44</v>
      </c>
      <c r="C187" s="12" t="s">
        <v>84</v>
      </c>
      <c r="D187" s="13">
        <v>495.7</v>
      </c>
      <c r="E187" s="13">
        <f>D187-G187</f>
        <v>495.7</v>
      </c>
      <c r="F187" s="13">
        <v>479.3</v>
      </c>
      <c r="G187" s="14"/>
    </row>
    <row r="188" spans="1:7" x14ac:dyDescent="0.2">
      <c r="A188" s="80"/>
      <c r="B188" s="72"/>
      <c r="C188" s="12" t="s">
        <v>85</v>
      </c>
      <c r="D188" s="57">
        <v>57.9</v>
      </c>
      <c r="E188" s="57">
        <f>D188-G188</f>
        <v>57.9</v>
      </c>
      <c r="F188" s="57">
        <v>55.3</v>
      </c>
      <c r="G188" s="58"/>
    </row>
    <row r="189" spans="1:7" ht="13.5" thickBot="1" x14ac:dyDescent="0.25">
      <c r="A189" s="111"/>
      <c r="B189" s="73"/>
      <c r="C189" s="59" t="s">
        <v>18</v>
      </c>
      <c r="D189" s="60">
        <f>SUM(D187:D188)</f>
        <v>553.6</v>
      </c>
      <c r="E189" s="60">
        <f>D189-G189</f>
        <v>553.6</v>
      </c>
      <c r="F189" s="60">
        <f>SUM(F187:F188)</f>
        <v>534.6</v>
      </c>
      <c r="G189" s="61">
        <f>SUM(G187:G188)</f>
        <v>0</v>
      </c>
    </row>
    <row r="190" spans="1:7" ht="13.5" thickBot="1" x14ac:dyDescent="0.25">
      <c r="A190" s="78" t="s">
        <v>2</v>
      </c>
      <c r="B190" s="79"/>
      <c r="C190" s="84"/>
      <c r="D190" s="33">
        <f>D185+D189</f>
        <v>553.6</v>
      </c>
      <c r="E190" s="33">
        <f>D190-G190</f>
        <v>553.6</v>
      </c>
      <c r="F190" s="33">
        <f>F185+F189</f>
        <v>534.6</v>
      </c>
      <c r="G190" s="34">
        <f>G185+G189</f>
        <v>0</v>
      </c>
    </row>
    <row r="191" spans="1:7" x14ac:dyDescent="0.2">
      <c r="A191" s="112" t="s">
        <v>80</v>
      </c>
      <c r="B191" s="85" t="s">
        <v>19</v>
      </c>
      <c r="C191" s="86"/>
      <c r="D191" s="86"/>
      <c r="E191" s="86"/>
      <c r="F191" s="86"/>
      <c r="G191" s="87"/>
    </row>
    <row r="192" spans="1:7" x14ac:dyDescent="0.2">
      <c r="A192" s="80"/>
      <c r="B192" s="71" t="s">
        <v>44</v>
      </c>
      <c r="C192" s="12" t="s">
        <v>84</v>
      </c>
      <c r="D192" s="13">
        <v>487.4</v>
      </c>
      <c r="E192" s="13">
        <f>D192-G192</f>
        <v>487.4</v>
      </c>
      <c r="F192" s="13">
        <v>470.8</v>
      </c>
      <c r="G192" s="14"/>
    </row>
    <row r="193" spans="1:7" x14ac:dyDescent="0.2">
      <c r="A193" s="80"/>
      <c r="B193" s="72"/>
      <c r="C193" s="12" t="s">
        <v>85</v>
      </c>
      <c r="D193" s="57">
        <v>116.2</v>
      </c>
      <c r="E193" s="57">
        <f>D193-G193</f>
        <v>116.2</v>
      </c>
      <c r="F193" s="57">
        <v>110.9</v>
      </c>
      <c r="G193" s="58"/>
    </row>
    <row r="194" spans="1:7" ht="13.5" thickBot="1" x14ac:dyDescent="0.25">
      <c r="A194" s="111"/>
      <c r="B194" s="77"/>
      <c r="C194" s="39" t="s">
        <v>18</v>
      </c>
      <c r="D194" s="51">
        <f>SUM(D192:D193)</f>
        <v>603.6</v>
      </c>
      <c r="E194" s="51">
        <f>D194-G194</f>
        <v>603.6</v>
      </c>
      <c r="F194" s="51">
        <f>SUM(F192:F193)</f>
        <v>581.70000000000005</v>
      </c>
      <c r="G194" s="52">
        <f>G192</f>
        <v>0</v>
      </c>
    </row>
    <row r="195" spans="1:7" ht="13.5" thickBot="1" x14ac:dyDescent="0.25">
      <c r="A195" s="78" t="s">
        <v>2</v>
      </c>
      <c r="B195" s="79"/>
      <c r="C195" s="84"/>
      <c r="D195" s="33">
        <f>D194</f>
        <v>603.6</v>
      </c>
      <c r="E195" s="33">
        <f>D195-G195</f>
        <v>603.6</v>
      </c>
      <c r="F195" s="33">
        <f>F194</f>
        <v>581.70000000000005</v>
      </c>
      <c r="G195" s="34">
        <f>G194</f>
        <v>0</v>
      </c>
    </row>
    <row r="196" spans="1:7" ht="12.75" customHeight="1" x14ac:dyDescent="0.2">
      <c r="A196" s="112" t="s">
        <v>53</v>
      </c>
      <c r="B196" s="141" t="s">
        <v>19</v>
      </c>
      <c r="C196" s="145"/>
      <c r="D196" s="145"/>
      <c r="E196" s="145"/>
      <c r="F196" s="145"/>
      <c r="G196" s="146"/>
    </row>
    <row r="197" spans="1:7" ht="12.75" customHeight="1" x14ac:dyDescent="0.2">
      <c r="A197" s="147"/>
      <c r="B197" s="71" t="s">
        <v>44</v>
      </c>
      <c r="C197" s="12" t="s">
        <v>84</v>
      </c>
      <c r="D197" s="13">
        <v>417.7</v>
      </c>
      <c r="E197" s="13">
        <f>D197-G197</f>
        <v>417.7</v>
      </c>
      <c r="F197" s="13">
        <v>406.3</v>
      </c>
      <c r="G197" s="14"/>
    </row>
    <row r="198" spans="1:7" ht="12.75" customHeight="1" x14ac:dyDescent="0.2">
      <c r="A198" s="113"/>
      <c r="B198" s="72"/>
      <c r="C198" s="12" t="s">
        <v>85</v>
      </c>
      <c r="D198" s="57">
        <v>32.200000000000003</v>
      </c>
      <c r="E198" s="57">
        <f>D198-G198</f>
        <v>32.200000000000003</v>
      </c>
      <c r="F198" s="57">
        <v>29.7</v>
      </c>
      <c r="G198" s="58"/>
    </row>
    <row r="199" spans="1:7" ht="13.5" customHeight="1" thickBot="1" x14ac:dyDescent="0.25">
      <c r="A199" s="114"/>
      <c r="B199" s="73"/>
      <c r="C199" s="59" t="s">
        <v>18</v>
      </c>
      <c r="D199" s="60">
        <f>SUM(D197:D198)</f>
        <v>449.9</v>
      </c>
      <c r="E199" s="60">
        <f>D199-G199</f>
        <v>449.9</v>
      </c>
      <c r="F199" s="60">
        <f>SUM(F197:F198)</f>
        <v>436</v>
      </c>
      <c r="G199" s="61">
        <f>G197+G198</f>
        <v>0</v>
      </c>
    </row>
    <row r="200" spans="1:7" ht="13.5" thickBot="1" x14ac:dyDescent="0.25">
      <c r="A200" s="148" t="s">
        <v>2</v>
      </c>
      <c r="B200" s="149"/>
      <c r="C200" s="150"/>
      <c r="D200" s="62">
        <f>D199</f>
        <v>449.9</v>
      </c>
      <c r="E200" s="62">
        <f>D200-G200</f>
        <v>449.9</v>
      </c>
      <c r="F200" s="62">
        <f>F199</f>
        <v>436</v>
      </c>
      <c r="G200" s="63">
        <f>G199</f>
        <v>0</v>
      </c>
    </row>
    <row r="201" spans="1:7" x14ac:dyDescent="0.2">
      <c r="A201" s="80" t="s">
        <v>81</v>
      </c>
      <c r="B201" s="85" t="s">
        <v>19</v>
      </c>
      <c r="C201" s="86"/>
      <c r="D201" s="86"/>
      <c r="E201" s="86"/>
      <c r="F201" s="86"/>
      <c r="G201" s="87"/>
    </row>
    <row r="202" spans="1:7" x14ac:dyDescent="0.2">
      <c r="A202" s="80"/>
      <c r="B202" s="71" t="s">
        <v>44</v>
      </c>
      <c r="C202" s="12" t="s">
        <v>83</v>
      </c>
      <c r="D202" s="36">
        <v>613.70000000000005</v>
      </c>
      <c r="E202" s="36">
        <f>D202-G202</f>
        <v>611.70000000000005</v>
      </c>
      <c r="F202" s="36">
        <v>585.1</v>
      </c>
      <c r="G202" s="37">
        <v>2</v>
      </c>
    </row>
    <row r="203" spans="1:7" ht="26.25" customHeight="1" thickBot="1" x14ac:dyDescent="0.25">
      <c r="A203" s="111"/>
      <c r="B203" s="77"/>
      <c r="C203" s="39" t="s">
        <v>18</v>
      </c>
      <c r="D203" s="45">
        <f>D202</f>
        <v>613.70000000000005</v>
      </c>
      <c r="E203" s="45">
        <f>D203-G203</f>
        <v>611.70000000000005</v>
      </c>
      <c r="F203" s="45">
        <f>F202</f>
        <v>585.1</v>
      </c>
      <c r="G203" s="44">
        <f>G202</f>
        <v>2</v>
      </c>
    </row>
    <row r="204" spans="1:7" ht="13.5" thickBot="1" x14ac:dyDescent="0.25">
      <c r="A204" s="78" t="s">
        <v>2</v>
      </c>
      <c r="B204" s="79"/>
      <c r="C204" s="84"/>
      <c r="D204" s="48">
        <f>D203</f>
        <v>613.70000000000005</v>
      </c>
      <c r="E204" s="48">
        <f>D204-G204</f>
        <v>611.70000000000005</v>
      </c>
      <c r="F204" s="48">
        <f>F203</f>
        <v>585.1</v>
      </c>
      <c r="G204" s="49">
        <f>G203</f>
        <v>2</v>
      </c>
    </row>
    <row r="205" spans="1:7" x14ac:dyDescent="0.2">
      <c r="A205" s="112" t="s">
        <v>91</v>
      </c>
      <c r="B205" s="85" t="s">
        <v>19</v>
      </c>
      <c r="C205" s="86"/>
      <c r="D205" s="86"/>
      <c r="E205" s="86"/>
      <c r="F205" s="86"/>
      <c r="G205" s="87"/>
    </row>
    <row r="206" spans="1:7" ht="13.5" customHeight="1" x14ac:dyDescent="0.2">
      <c r="A206" s="113"/>
      <c r="B206" s="71" t="s">
        <v>44</v>
      </c>
      <c r="C206" s="12" t="s">
        <v>84</v>
      </c>
      <c r="D206" s="36">
        <v>987.2</v>
      </c>
      <c r="E206" s="36">
        <f>D206-G206</f>
        <v>987.2</v>
      </c>
      <c r="F206" s="36">
        <v>952.1</v>
      </c>
      <c r="G206" s="37"/>
    </row>
    <row r="207" spans="1:7" ht="13.5" customHeight="1" x14ac:dyDescent="0.2">
      <c r="A207" s="113"/>
      <c r="B207" s="72"/>
      <c r="C207" s="12" t="s">
        <v>85</v>
      </c>
      <c r="D207" s="53">
        <v>17.5</v>
      </c>
      <c r="E207" s="36">
        <f>D207-G207</f>
        <v>17.5</v>
      </c>
      <c r="F207" s="53">
        <v>16.8</v>
      </c>
      <c r="G207" s="54"/>
    </row>
    <row r="208" spans="1:7" ht="13.5" thickBot="1" x14ac:dyDescent="0.25">
      <c r="A208" s="114"/>
      <c r="B208" s="73"/>
      <c r="C208" s="59" t="s">
        <v>18</v>
      </c>
      <c r="D208" s="45">
        <f>D206+D207</f>
        <v>1004.7</v>
      </c>
      <c r="E208" s="45">
        <f>D208-G208</f>
        <v>1004.7</v>
      </c>
      <c r="F208" s="45">
        <f>F206+F207</f>
        <v>968.9</v>
      </c>
      <c r="G208" s="44">
        <f>G206</f>
        <v>0</v>
      </c>
    </row>
    <row r="209" spans="1:7" ht="13.5" thickBot="1" x14ac:dyDescent="0.25">
      <c r="A209" s="78" t="s">
        <v>2</v>
      </c>
      <c r="B209" s="79"/>
      <c r="C209" s="84"/>
      <c r="D209" s="48">
        <f>D208</f>
        <v>1004.7</v>
      </c>
      <c r="E209" s="48">
        <f>D209-G209</f>
        <v>1004.7</v>
      </c>
      <c r="F209" s="48">
        <f>F208</f>
        <v>968.9</v>
      </c>
      <c r="G209" s="49">
        <f>G208</f>
        <v>0</v>
      </c>
    </row>
    <row r="210" spans="1:7" x14ac:dyDescent="0.2">
      <c r="A210" s="112" t="s">
        <v>28</v>
      </c>
      <c r="B210" s="144" t="s">
        <v>19</v>
      </c>
      <c r="C210" s="145"/>
      <c r="D210" s="145"/>
      <c r="E210" s="145"/>
      <c r="F210" s="145"/>
      <c r="G210" s="146"/>
    </row>
    <row r="211" spans="1:7" ht="12.75" customHeight="1" x14ac:dyDescent="0.2">
      <c r="A211" s="80"/>
      <c r="B211" s="71" t="s">
        <v>44</v>
      </c>
      <c r="C211" s="12" t="s">
        <v>84</v>
      </c>
      <c r="D211" s="13">
        <v>439.4</v>
      </c>
      <c r="E211" s="13">
        <f>D211-G211</f>
        <v>439.4</v>
      </c>
      <c r="F211" s="13">
        <v>424.5</v>
      </c>
      <c r="G211" s="14"/>
    </row>
    <row r="212" spans="1:7" ht="12.75" customHeight="1" x14ac:dyDescent="0.2">
      <c r="A212" s="113"/>
      <c r="B212" s="72"/>
      <c r="C212" s="12" t="s">
        <v>85</v>
      </c>
      <c r="D212" s="57">
        <v>38.6</v>
      </c>
      <c r="E212" s="57">
        <f>D212-G212</f>
        <v>38.6</v>
      </c>
      <c r="F212" s="57">
        <v>33.6</v>
      </c>
      <c r="G212" s="58"/>
    </row>
    <row r="213" spans="1:7" ht="13.5" thickBot="1" x14ac:dyDescent="0.25">
      <c r="A213" s="114"/>
      <c r="B213" s="73"/>
      <c r="C213" s="59" t="s">
        <v>18</v>
      </c>
      <c r="D213" s="60">
        <f>SUM(D211:D212)</f>
        <v>478</v>
      </c>
      <c r="E213" s="60">
        <f>D213-G213</f>
        <v>478</v>
      </c>
      <c r="F213" s="60">
        <f>SUM(F211:F212)</f>
        <v>458.1</v>
      </c>
      <c r="G213" s="61">
        <f>SUM(G211:G212)</f>
        <v>0</v>
      </c>
    </row>
    <row r="214" spans="1:7" ht="13.5" thickBot="1" x14ac:dyDescent="0.25">
      <c r="A214" s="78" t="s">
        <v>2</v>
      </c>
      <c r="B214" s="79"/>
      <c r="C214" s="84"/>
      <c r="D214" s="48">
        <f>D213</f>
        <v>478</v>
      </c>
      <c r="E214" s="48">
        <f>D214-G214</f>
        <v>478</v>
      </c>
      <c r="F214" s="48">
        <f>F213</f>
        <v>458.1</v>
      </c>
      <c r="G214" s="49">
        <f>G213</f>
        <v>0</v>
      </c>
    </row>
    <row r="215" spans="1:7" x14ac:dyDescent="0.2">
      <c r="A215" s="112" t="s">
        <v>90</v>
      </c>
      <c r="B215" s="144" t="s">
        <v>19</v>
      </c>
      <c r="C215" s="145"/>
      <c r="D215" s="145"/>
      <c r="E215" s="145"/>
      <c r="F215" s="145"/>
      <c r="G215" s="146"/>
    </row>
    <row r="216" spans="1:7" ht="12.75" customHeight="1" x14ac:dyDescent="0.2">
      <c r="A216" s="80"/>
      <c r="B216" s="71" t="s">
        <v>44</v>
      </c>
      <c r="C216" s="12" t="s">
        <v>84</v>
      </c>
      <c r="D216" s="13">
        <v>164.2</v>
      </c>
      <c r="E216" s="13">
        <f>D216-G216</f>
        <v>164.2</v>
      </c>
      <c r="F216" s="13">
        <v>159.80000000000001</v>
      </c>
      <c r="G216" s="14"/>
    </row>
    <row r="217" spans="1:7" ht="12.75" customHeight="1" x14ac:dyDescent="0.2">
      <c r="A217" s="113"/>
      <c r="B217" s="72"/>
      <c r="C217" s="12" t="s">
        <v>85</v>
      </c>
      <c r="D217" s="57">
        <v>5</v>
      </c>
      <c r="E217" s="57">
        <f>D217-G217</f>
        <v>5</v>
      </c>
      <c r="F217" s="57">
        <v>4.8</v>
      </c>
      <c r="G217" s="58"/>
    </row>
    <row r="218" spans="1:7" ht="13.5" thickBot="1" x14ac:dyDescent="0.25">
      <c r="A218" s="114"/>
      <c r="B218" s="73"/>
      <c r="C218" s="59" t="s">
        <v>18</v>
      </c>
      <c r="D218" s="60">
        <f>SUM(D216:D217)</f>
        <v>169.2</v>
      </c>
      <c r="E218" s="60">
        <f>D218-G218</f>
        <v>169.2</v>
      </c>
      <c r="F218" s="60">
        <f>SUM(F216:F217)</f>
        <v>164.60000000000002</v>
      </c>
      <c r="G218" s="61">
        <f>SUM(G216:G217)</f>
        <v>0</v>
      </c>
    </row>
    <row r="219" spans="1:7" ht="12.75" customHeight="1" thickBot="1" x14ac:dyDescent="0.25">
      <c r="A219" s="78" t="s">
        <v>2</v>
      </c>
      <c r="B219" s="79"/>
      <c r="C219" s="84"/>
      <c r="D219" s="48">
        <f>D218</f>
        <v>169.2</v>
      </c>
      <c r="E219" s="48">
        <f>D219-G219</f>
        <v>169.2</v>
      </c>
      <c r="F219" s="48">
        <f>F218</f>
        <v>164.60000000000002</v>
      </c>
      <c r="G219" s="49">
        <f>G218</f>
        <v>0</v>
      </c>
    </row>
    <row r="220" spans="1:7" ht="0.75" hidden="1" customHeight="1" x14ac:dyDescent="0.2">
      <c r="A220" s="80" t="s">
        <v>82</v>
      </c>
      <c r="B220" s="81" t="s">
        <v>7</v>
      </c>
      <c r="C220" s="82"/>
      <c r="D220" s="82"/>
      <c r="E220" s="82"/>
      <c r="F220" s="82"/>
      <c r="G220" s="83"/>
    </row>
    <row r="221" spans="1:7" hidden="1" x14ac:dyDescent="0.2">
      <c r="A221" s="80"/>
      <c r="B221" s="71" t="s">
        <v>45</v>
      </c>
      <c r="C221" s="46" t="s">
        <v>15</v>
      </c>
      <c r="D221" s="36"/>
      <c r="E221" s="36">
        <f>D221-G221</f>
        <v>0</v>
      </c>
      <c r="F221" s="36"/>
      <c r="G221" s="37"/>
    </row>
    <row r="222" spans="1:7" hidden="1" x14ac:dyDescent="0.2">
      <c r="A222" s="80"/>
      <c r="B222" s="77"/>
      <c r="C222" s="39" t="s">
        <v>18</v>
      </c>
      <c r="D222" s="39">
        <f>D221</f>
        <v>0</v>
      </c>
      <c r="E222" s="39">
        <f>D222-G222</f>
        <v>0</v>
      </c>
      <c r="F222" s="39">
        <f>F221</f>
        <v>0</v>
      </c>
      <c r="G222" s="40">
        <f>G221</f>
        <v>0</v>
      </c>
    </row>
    <row r="223" spans="1:7" x14ac:dyDescent="0.2">
      <c r="A223" s="112" t="s">
        <v>95</v>
      </c>
      <c r="B223" s="134" t="s">
        <v>7</v>
      </c>
      <c r="C223" s="109"/>
      <c r="D223" s="109"/>
      <c r="E223" s="109"/>
      <c r="F223" s="109"/>
      <c r="G223" s="110"/>
    </row>
    <row r="224" spans="1:7" x14ac:dyDescent="0.2">
      <c r="A224" s="80"/>
      <c r="B224" s="71" t="s">
        <v>45</v>
      </c>
      <c r="C224" s="46" t="s">
        <v>15</v>
      </c>
      <c r="D224" s="36">
        <v>1.2</v>
      </c>
      <c r="E224" s="36">
        <f>D224-G224</f>
        <v>1.2</v>
      </c>
      <c r="F224" s="36"/>
      <c r="G224" s="37"/>
    </row>
    <row r="225" spans="1:7" x14ac:dyDescent="0.2">
      <c r="A225" s="80"/>
      <c r="B225" s="77"/>
      <c r="C225" s="39" t="s">
        <v>18</v>
      </c>
      <c r="D225" s="39">
        <f>D224</f>
        <v>1.2</v>
      </c>
      <c r="E225" s="39">
        <f>D225-G225</f>
        <v>1.2</v>
      </c>
      <c r="F225" s="39">
        <f>F224</f>
        <v>0</v>
      </c>
      <c r="G225" s="40">
        <f>G224</f>
        <v>0</v>
      </c>
    </row>
    <row r="226" spans="1:7" x14ac:dyDescent="0.2">
      <c r="A226" s="80"/>
      <c r="B226" s="85" t="s">
        <v>19</v>
      </c>
      <c r="C226" s="86"/>
      <c r="D226" s="86"/>
      <c r="E226" s="86"/>
      <c r="F226" s="86"/>
      <c r="G226" s="87"/>
    </row>
    <row r="227" spans="1:7" x14ac:dyDescent="0.2">
      <c r="A227" s="80"/>
      <c r="B227" s="71" t="s">
        <v>50</v>
      </c>
      <c r="C227" s="36" t="s">
        <v>85</v>
      </c>
      <c r="D227" s="13">
        <v>189</v>
      </c>
      <c r="E227" s="13">
        <f>D227-G227</f>
        <v>189</v>
      </c>
      <c r="F227" s="13">
        <v>178.9</v>
      </c>
      <c r="G227" s="14"/>
    </row>
    <row r="228" spans="1:7" x14ac:dyDescent="0.2">
      <c r="A228" s="80"/>
      <c r="B228" s="117"/>
      <c r="C228" s="36" t="s">
        <v>84</v>
      </c>
      <c r="D228" s="13">
        <v>19.5</v>
      </c>
      <c r="E228" s="13">
        <f>D228-G228</f>
        <v>19.5</v>
      </c>
      <c r="F228" s="13">
        <v>18.5</v>
      </c>
      <c r="G228" s="14"/>
    </row>
    <row r="229" spans="1:7" ht="13.5" thickBot="1" x14ac:dyDescent="0.25">
      <c r="A229" s="111"/>
      <c r="B229" s="77"/>
      <c r="C229" s="39" t="s">
        <v>18</v>
      </c>
      <c r="D229" s="51">
        <f>SUM(D227:D228)</f>
        <v>208.5</v>
      </c>
      <c r="E229" s="51">
        <f>D229-G229</f>
        <v>208.5</v>
      </c>
      <c r="F229" s="51">
        <f>SUM(F227:F228)</f>
        <v>197.4</v>
      </c>
      <c r="G229" s="52">
        <f>SUM(G227:G228)</f>
        <v>0</v>
      </c>
    </row>
    <row r="230" spans="1:7" ht="13.5" thickBot="1" x14ac:dyDescent="0.25">
      <c r="A230" s="78" t="s">
        <v>2</v>
      </c>
      <c r="B230" s="79"/>
      <c r="C230" s="84"/>
      <c r="D230" s="64">
        <f>D225+D229</f>
        <v>209.7</v>
      </c>
      <c r="E230" s="33">
        <f>D230-G230</f>
        <v>209.7</v>
      </c>
      <c r="F230" s="33">
        <f>F225+F229</f>
        <v>197.4</v>
      </c>
      <c r="G230" s="34">
        <f>G225+G229</f>
        <v>0</v>
      </c>
    </row>
    <row r="231" spans="1:7" x14ac:dyDescent="0.2">
      <c r="A231" s="112" t="s">
        <v>96</v>
      </c>
      <c r="B231" s="134" t="s">
        <v>7</v>
      </c>
      <c r="C231" s="109"/>
      <c r="D231" s="109"/>
      <c r="E231" s="109"/>
      <c r="F231" s="109"/>
      <c r="G231" s="110"/>
    </row>
    <row r="232" spans="1:7" x14ac:dyDescent="0.2">
      <c r="A232" s="80"/>
      <c r="B232" s="71" t="s">
        <v>45</v>
      </c>
      <c r="C232" s="46" t="s">
        <v>15</v>
      </c>
      <c r="D232" s="36">
        <v>1.2</v>
      </c>
      <c r="E232" s="36">
        <f>D232-G232</f>
        <v>1.2</v>
      </c>
      <c r="F232" s="36"/>
      <c r="G232" s="37"/>
    </row>
    <row r="233" spans="1:7" x14ac:dyDescent="0.2">
      <c r="A233" s="80"/>
      <c r="B233" s="77"/>
      <c r="C233" s="39" t="s">
        <v>18</v>
      </c>
      <c r="D233" s="39">
        <f>D232</f>
        <v>1.2</v>
      </c>
      <c r="E233" s="39">
        <f>D233-G233</f>
        <v>1.2</v>
      </c>
      <c r="F233" s="39">
        <f>F232</f>
        <v>0</v>
      </c>
      <c r="G233" s="40">
        <f>G232</f>
        <v>0</v>
      </c>
    </row>
    <row r="234" spans="1:7" x14ac:dyDescent="0.2">
      <c r="A234" s="80"/>
      <c r="B234" s="85" t="s">
        <v>19</v>
      </c>
      <c r="C234" s="86"/>
      <c r="D234" s="86"/>
      <c r="E234" s="86"/>
      <c r="F234" s="86"/>
      <c r="G234" s="87"/>
    </row>
    <row r="235" spans="1:7" x14ac:dyDescent="0.2">
      <c r="A235" s="80"/>
      <c r="B235" s="71" t="s">
        <v>50</v>
      </c>
      <c r="C235" s="36" t="s">
        <v>85</v>
      </c>
      <c r="D235" s="36">
        <v>189.6</v>
      </c>
      <c r="E235" s="36">
        <f>D235-G235</f>
        <v>189.6</v>
      </c>
      <c r="F235" s="36">
        <v>180.8</v>
      </c>
      <c r="G235" s="37"/>
    </row>
    <row r="236" spans="1:7" x14ac:dyDescent="0.2">
      <c r="A236" s="80"/>
      <c r="B236" s="117"/>
      <c r="C236" s="36" t="s">
        <v>84</v>
      </c>
      <c r="D236" s="36">
        <v>61.4</v>
      </c>
      <c r="E236" s="36">
        <f>D236-G236</f>
        <v>61.4</v>
      </c>
      <c r="F236" s="36">
        <v>59.4</v>
      </c>
      <c r="G236" s="37"/>
    </row>
    <row r="237" spans="1:7" ht="13.5" thickBot="1" x14ac:dyDescent="0.25">
      <c r="A237" s="111"/>
      <c r="B237" s="73"/>
      <c r="C237" s="39" t="s">
        <v>18</v>
      </c>
      <c r="D237" s="45">
        <f>SUM(D235:D236)</f>
        <v>251</v>
      </c>
      <c r="E237" s="45">
        <f>D237-G237</f>
        <v>251</v>
      </c>
      <c r="F237" s="45">
        <f>SUM(F235:F236)</f>
        <v>240.20000000000002</v>
      </c>
      <c r="G237" s="44">
        <f>SUM(G235:G236)</f>
        <v>0</v>
      </c>
    </row>
    <row r="238" spans="1:7" ht="13.5" thickBot="1" x14ac:dyDescent="0.25">
      <c r="A238" s="78" t="s">
        <v>2</v>
      </c>
      <c r="B238" s="79"/>
      <c r="C238" s="84"/>
      <c r="D238" s="48">
        <f>D233+D237</f>
        <v>252.2</v>
      </c>
      <c r="E238" s="48">
        <f>D238-G238</f>
        <v>252.2</v>
      </c>
      <c r="F238" s="48">
        <f>F233+F237</f>
        <v>240.20000000000002</v>
      </c>
      <c r="G238" s="49">
        <f>G233+G237</f>
        <v>0</v>
      </c>
    </row>
    <row r="239" spans="1:7" x14ac:dyDescent="0.2">
      <c r="A239" s="80" t="s">
        <v>97</v>
      </c>
      <c r="B239" s="85" t="s">
        <v>19</v>
      </c>
      <c r="C239" s="86"/>
      <c r="D239" s="86"/>
      <c r="E239" s="86"/>
      <c r="F239" s="86"/>
      <c r="G239" s="87"/>
    </row>
    <row r="240" spans="1:7" x14ac:dyDescent="0.2">
      <c r="A240" s="80"/>
      <c r="B240" s="71" t="s">
        <v>50</v>
      </c>
      <c r="C240" s="36" t="s">
        <v>85</v>
      </c>
      <c r="D240" s="13">
        <v>72.5</v>
      </c>
      <c r="E240" s="13">
        <f>D240-G240</f>
        <v>72.5</v>
      </c>
      <c r="F240" s="13">
        <v>69.7</v>
      </c>
      <c r="G240" s="14"/>
    </row>
    <row r="241" spans="1:7" x14ac:dyDescent="0.2">
      <c r="A241" s="80"/>
      <c r="B241" s="117"/>
      <c r="C241" s="36" t="s">
        <v>84</v>
      </c>
      <c r="D241" s="13">
        <v>64</v>
      </c>
      <c r="E241" s="13">
        <f>D241-G241</f>
        <v>64</v>
      </c>
      <c r="F241" s="13">
        <v>61.6</v>
      </c>
      <c r="G241" s="14"/>
    </row>
    <row r="242" spans="1:7" ht="13.5" thickBot="1" x14ac:dyDescent="0.25">
      <c r="A242" s="80"/>
      <c r="B242" s="73"/>
      <c r="C242" s="45" t="s">
        <v>18</v>
      </c>
      <c r="D242" s="51">
        <f>SUM(D240:D241)</f>
        <v>136.5</v>
      </c>
      <c r="E242" s="51">
        <f>D242-G242</f>
        <v>136.5</v>
      </c>
      <c r="F242" s="51">
        <f>SUM(F240:F241)</f>
        <v>131.30000000000001</v>
      </c>
      <c r="G242" s="52">
        <f>SUM(G240:G241)</f>
        <v>0</v>
      </c>
    </row>
    <row r="243" spans="1:7" ht="13.5" customHeight="1" thickBot="1" x14ac:dyDescent="0.25">
      <c r="A243" s="136" t="s">
        <v>2</v>
      </c>
      <c r="B243" s="137"/>
      <c r="C243" s="138"/>
      <c r="D243" s="33">
        <f>D242</f>
        <v>136.5</v>
      </c>
      <c r="E243" s="33">
        <f>D243-G243</f>
        <v>136.5</v>
      </c>
      <c r="F243" s="33">
        <f>F242</f>
        <v>131.30000000000001</v>
      </c>
      <c r="G243" s="34">
        <f>G242</f>
        <v>0</v>
      </c>
    </row>
    <row r="244" spans="1:7" ht="12.75" customHeight="1" x14ac:dyDescent="0.2">
      <c r="A244" s="80" t="s">
        <v>98</v>
      </c>
      <c r="B244" s="141" t="s">
        <v>7</v>
      </c>
      <c r="C244" s="142"/>
      <c r="D244" s="142"/>
      <c r="E244" s="142"/>
      <c r="F244" s="142"/>
      <c r="G244" s="143"/>
    </row>
    <row r="245" spans="1:7" ht="14.25" customHeight="1" x14ac:dyDescent="0.2">
      <c r="A245" s="80"/>
      <c r="B245" s="71" t="s">
        <v>45</v>
      </c>
      <c r="C245" s="46" t="s">
        <v>15</v>
      </c>
      <c r="D245" s="36">
        <v>1.2</v>
      </c>
      <c r="E245" s="36">
        <f>D245-G245</f>
        <v>1.2</v>
      </c>
      <c r="F245" s="36"/>
      <c r="G245" s="37"/>
    </row>
    <row r="246" spans="1:7" ht="12" customHeight="1" x14ac:dyDescent="0.2">
      <c r="A246" s="80"/>
      <c r="B246" s="135"/>
      <c r="C246" s="39" t="s">
        <v>18</v>
      </c>
      <c r="D246" s="39">
        <f>D245</f>
        <v>1.2</v>
      </c>
      <c r="E246" s="39">
        <f>D246-G246</f>
        <v>1.2</v>
      </c>
      <c r="F246" s="39">
        <f>F245</f>
        <v>0</v>
      </c>
      <c r="G246" s="40">
        <f>G245</f>
        <v>0</v>
      </c>
    </row>
    <row r="247" spans="1:7" ht="12.75" customHeight="1" x14ac:dyDescent="0.2">
      <c r="A247" s="80"/>
      <c r="B247" s="129" t="s">
        <v>19</v>
      </c>
      <c r="C247" s="139"/>
      <c r="D247" s="139"/>
      <c r="E247" s="139"/>
      <c r="F247" s="139"/>
      <c r="G247" s="140"/>
    </row>
    <row r="248" spans="1:7" x14ac:dyDescent="0.2">
      <c r="A248" s="80"/>
      <c r="B248" s="71" t="s">
        <v>50</v>
      </c>
      <c r="C248" s="36" t="s">
        <v>86</v>
      </c>
      <c r="D248" s="13">
        <v>191.9</v>
      </c>
      <c r="E248" s="13">
        <f>D248-G248</f>
        <v>191.9</v>
      </c>
      <c r="F248" s="13">
        <v>183.5</v>
      </c>
      <c r="G248" s="14"/>
    </row>
    <row r="249" spans="1:7" x14ac:dyDescent="0.2">
      <c r="A249" s="80"/>
      <c r="B249" s="117"/>
      <c r="C249" s="36" t="s">
        <v>84</v>
      </c>
      <c r="D249" s="13">
        <v>45.2</v>
      </c>
      <c r="E249" s="13">
        <f>D249-G249</f>
        <v>45.2</v>
      </c>
      <c r="F249" s="13">
        <v>43.3</v>
      </c>
      <c r="G249" s="14"/>
    </row>
    <row r="250" spans="1:7" ht="13.5" thickBot="1" x14ac:dyDescent="0.25">
      <c r="A250" s="80"/>
      <c r="B250" s="73"/>
      <c r="C250" s="45" t="s">
        <v>18</v>
      </c>
      <c r="D250" s="51">
        <f>SUM(D248:D249)</f>
        <v>237.10000000000002</v>
      </c>
      <c r="E250" s="51">
        <f>D250-G250</f>
        <v>237.10000000000002</v>
      </c>
      <c r="F250" s="51">
        <f>SUM(F248:F249)</f>
        <v>226.8</v>
      </c>
      <c r="G250" s="52">
        <f>SUM(G248:G249)</f>
        <v>0</v>
      </c>
    </row>
    <row r="251" spans="1:7" ht="13.5" thickBot="1" x14ac:dyDescent="0.25">
      <c r="A251" s="78" t="s">
        <v>2</v>
      </c>
      <c r="B251" s="79"/>
      <c r="C251" s="84"/>
      <c r="D251" s="33">
        <f>D250+D246</f>
        <v>238.3</v>
      </c>
      <c r="E251" s="33">
        <f>D251-G251</f>
        <v>238.3</v>
      </c>
      <c r="F251" s="33">
        <f>F250</f>
        <v>226.8</v>
      </c>
      <c r="G251" s="34">
        <f>G250</f>
        <v>0</v>
      </c>
    </row>
    <row r="252" spans="1:7" x14ac:dyDescent="0.2">
      <c r="A252" s="112" t="s">
        <v>99</v>
      </c>
      <c r="B252" s="85" t="s">
        <v>19</v>
      </c>
      <c r="C252" s="86"/>
      <c r="D252" s="86"/>
      <c r="E252" s="86"/>
      <c r="F252" s="86"/>
      <c r="G252" s="87"/>
    </row>
    <row r="253" spans="1:7" x14ac:dyDescent="0.2">
      <c r="A253" s="113"/>
      <c r="B253" s="71" t="s">
        <v>44</v>
      </c>
      <c r="C253" s="36" t="s">
        <v>83</v>
      </c>
      <c r="D253" s="36">
        <v>22</v>
      </c>
      <c r="E253" s="36">
        <f>D253-G253</f>
        <v>22</v>
      </c>
      <c r="F253" s="36">
        <v>21.7</v>
      </c>
      <c r="G253" s="37"/>
    </row>
    <row r="254" spans="1:7" ht="13.5" thickBot="1" x14ac:dyDescent="0.25">
      <c r="A254" s="114"/>
      <c r="B254" s="77"/>
      <c r="C254" s="39" t="s">
        <v>18</v>
      </c>
      <c r="D254" s="45">
        <f>D253</f>
        <v>22</v>
      </c>
      <c r="E254" s="45">
        <f>D254-G254</f>
        <v>22</v>
      </c>
      <c r="F254" s="45">
        <f>F253</f>
        <v>21.7</v>
      </c>
      <c r="G254" s="44">
        <f>G253</f>
        <v>0</v>
      </c>
    </row>
    <row r="255" spans="1:7" ht="13.5" thickBot="1" x14ac:dyDescent="0.25">
      <c r="A255" s="78" t="s">
        <v>2</v>
      </c>
      <c r="B255" s="79"/>
      <c r="C255" s="84"/>
      <c r="D255" s="48">
        <f>D254</f>
        <v>22</v>
      </c>
      <c r="E255" s="48">
        <f>D255-G255</f>
        <v>22</v>
      </c>
      <c r="F255" s="48">
        <f>F254</f>
        <v>21.7</v>
      </c>
      <c r="G255" s="49">
        <f>G254</f>
        <v>0</v>
      </c>
    </row>
    <row r="256" spans="1:7" x14ac:dyDescent="0.2">
      <c r="A256" s="112" t="s">
        <v>38</v>
      </c>
      <c r="B256" s="134" t="s">
        <v>7</v>
      </c>
      <c r="C256" s="109"/>
      <c r="D256" s="109"/>
      <c r="E256" s="109"/>
      <c r="F256" s="109"/>
      <c r="G256" s="110"/>
    </row>
    <row r="257" spans="1:7" x14ac:dyDescent="0.2">
      <c r="A257" s="80"/>
      <c r="B257" s="71" t="s">
        <v>45</v>
      </c>
      <c r="C257" s="46" t="s">
        <v>15</v>
      </c>
      <c r="D257" s="36">
        <v>2.5</v>
      </c>
      <c r="E257" s="36">
        <f>D257-G257</f>
        <v>2.5</v>
      </c>
      <c r="F257" s="36"/>
      <c r="G257" s="37"/>
    </row>
    <row r="258" spans="1:7" x14ac:dyDescent="0.2">
      <c r="A258" s="80"/>
      <c r="B258" s="77"/>
      <c r="C258" s="39" t="s">
        <v>18</v>
      </c>
      <c r="D258" s="39">
        <f>D257</f>
        <v>2.5</v>
      </c>
      <c r="E258" s="39">
        <f>D258-G258</f>
        <v>2.5</v>
      </c>
      <c r="F258" s="39">
        <f>F257</f>
        <v>0</v>
      </c>
      <c r="G258" s="40">
        <f>G257</f>
        <v>0</v>
      </c>
    </row>
    <row r="259" spans="1:7" x14ac:dyDescent="0.2">
      <c r="A259" s="80"/>
      <c r="B259" s="85" t="s">
        <v>19</v>
      </c>
      <c r="C259" s="86"/>
      <c r="D259" s="86"/>
      <c r="E259" s="86"/>
      <c r="F259" s="86"/>
      <c r="G259" s="87"/>
    </row>
    <row r="260" spans="1:7" x14ac:dyDescent="0.2">
      <c r="A260" s="80"/>
      <c r="B260" s="71" t="s">
        <v>44</v>
      </c>
      <c r="C260" s="36" t="s">
        <v>83</v>
      </c>
      <c r="D260" s="36">
        <v>24.9</v>
      </c>
      <c r="E260" s="36">
        <f>D260-G260</f>
        <v>24.9</v>
      </c>
      <c r="F260" s="36">
        <v>24.5</v>
      </c>
      <c r="G260" s="37"/>
    </row>
    <row r="261" spans="1:7" ht="13.5" thickBot="1" x14ac:dyDescent="0.25">
      <c r="A261" s="111"/>
      <c r="B261" s="77"/>
      <c r="C261" s="39" t="s">
        <v>18</v>
      </c>
      <c r="D261" s="45">
        <f>D260</f>
        <v>24.9</v>
      </c>
      <c r="E261" s="45">
        <f>D261-G261</f>
        <v>24.9</v>
      </c>
      <c r="F261" s="45">
        <f>F260</f>
        <v>24.5</v>
      </c>
      <c r="G261" s="44">
        <f>G260</f>
        <v>0</v>
      </c>
    </row>
    <row r="262" spans="1:7" ht="13.5" thickBot="1" x14ac:dyDescent="0.25">
      <c r="A262" s="78" t="s">
        <v>2</v>
      </c>
      <c r="B262" s="79"/>
      <c r="C262" s="84"/>
      <c r="D262" s="48">
        <f>D258+D261</f>
        <v>27.4</v>
      </c>
      <c r="E262" s="48">
        <f>D262-G262</f>
        <v>27.4</v>
      </c>
      <c r="F262" s="48">
        <f>F258+F261</f>
        <v>24.5</v>
      </c>
      <c r="G262" s="49">
        <f>G258+G261</f>
        <v>0</v>
      </c>
    </row>
    <row r="263" spans="1:7" x14ac:dyDescent="0.2">
      <c r="A263" s="112" t="s">
        <v>87</v>
      </c>
      <c r="B263" s="134" t="s">
        <v>7</v>
      </c>
      <c r="C263" s="109"/>
      <c r="D263" s="109"/>
      <c r="E263" s="109"/>
      <c r="F263" s="109"/>
      <c r="G263" s="110"/>
    </row>
    <row r="264" spans="1:7" x14ac:dyDescent="0.2">
      <c r="A264" s="80"/>
      <c r="B264" s="71" t="s">
        <v>45</v>
      </c>
      <c r="C264" s="46" t="s">
        <v>15</v>
      </c>
      <c r="D264" s="36">
        <v>2.5</v>
      </c>
      <c r="E264" s="36">
        <f>D264-G264</f>
        <v>2.5</v>
      </c>
      <c r="F264" s="36"/>
      <c r="G264" s="37"/>
    </row>
    <row r="265" spans="1:7" x14ac:dyDescent="0.2">
      <c r="A265" s="80"/>
      <c r="B265" s="77"/>
      <c r="C265" s="39" t="s">
        <v>18</v>
      </c>
      <c r="D265" s="39">
        <f>D264</f>
        <v>2.5</v>
      </c>
      <c r="E265" s="39">
        <f>D265-G265</f>
        <v>2.5</v>
      </c>
      <c r="F265" s="39">
        <f>F264</f>
        <v>0</v>
      </c>
      <c r="G265" s="40">
        <f>G264</f>
        <v>0</v>
      </c>
    </row>
    <row r="266" spans="1:7" x14ac:dyDescent="0.2">
      <c r="A266" s="80"/>
      <c r="B266" s="129" t="s">
        <v>59</v>
      </c>
      <c r="C266" s="82"/>
      <c r="D266" s="82"/>
      <c r="E266" s="82"/>
      <c r="F266" s="82"/>
      <c r="G266" s="83"/>
    </row>
    <row r="267" spans="1:7" x14ac:dyDescent="0.2">
      <c r="A267" s="80"/>
      <c r="B267" s="98" t="s">
        <v>48</v>
      </c>
      <c r="C267" s="12" t="s">
        <v>25</v>
      </c>
      <c r="D267" s="13">
        <v>110.6</v>
      </c>
      <c r="E267" s="13">
        <f>D267-G267</f>
        <v>110.6</v>
      </c>
      <c r="F267" s="13">
        <v>105.8</v>
      </c>
      <c r="G267" s="14"/>
    </row>
    <row r="268" spans="1:7" x14ac:dyDescent="0.2">
      <c r="A268" s="80"/>
      <c r="B268" s="100"/>
      <c r="C268" s="43" t="s">
        <v>18</v>
      </c>
      <c r="D268" s="51">
        <f>D267</f>
        <v>110.6</v>
      </c>
      <c r="E268" s="51">
        <f>D268-G268</f>
        <v>110.6</v>
      </c>
      <c r="F268" s="51">
        <f>F267</f>
        <v>105.8</v>
      </c>
      <c r="G268" s="52">
        <f>G267</f>
        <v>0</v>
      </c>
    </row>
    <row r="269" spans="1:7" x14ac:dyDescent="0.2">
      <c r="A269" s="80"/>
      <c r="B269" s="92" t="s">
        <v>19</v>
      </c>
      <c r="C269" s="93"/>
      <c r="D269" s="93"/>
      <c r="E269" s="93"/>
      <c r="F269" s="93"/>
      <c r="G269" s="94"/>
    </row>
    <row r="270" spans="1:7" x14ac:dyDescent="0.2">
      <c r="A270" s="80"/>
      <c r="B270" s="132" t="s">
        <v>50</v>
      </c>
      <c r="C270" s="65" t="s">
        <v>29</v>
      </c>
      <c r="D270" s="13">
        <v>488.3</v>
      </c>
      <c r="E270" s="13">
        <f>D270-G270</f>
        <v>455.8</v>
      </c>
      <c r="F270" s="13">
        <v>344.9</v>
      </c>
      <c r="G270" s="14">
        <v>32.5</v>
      </c>
    </row>
    <row r="271" spans="1:7" x14ac:dyDescent="0.2">
      <c r="A271" s="80"/>
      <c r="B271" s="133"/>
      <c r="C271" s="36" t="s">
        <v>83</v>
      </c>
      <c r="D271" s="13">
        <v>439.8</v>
      </c>
      <c r="E271" s="13">
        <f>D271-G271</f>
        <v>439.8</v>
      </c>
      <c r="F271" s="13">
        <v>430.5</v>
      </c>
      <c r="G271" s="14"/>
    </row>
    <row r="272" spans="1:7" x14ac:dyDescent="0.2">
      <c r="A272" s="80"/>
      <c r="B272" s="133"/>
      <c r="C272" s="43" t="s">
        <v>18</v>
      </c>
      <c r="D272" s="51">
        <f>D270+D271</f>
        <v>928.1</v>
      </c>
      <c r="E272" s="51">
        <f>D272-G272</f>
        <v>895.6</v>
      </c>
      <c r="F272" s="51">
        <f>F270+F271</f>
        <v>775.4</v>
      </c>
      <c r="G272" s="52">
        <f>G270+G271</f>
        <v>32.5</v>
      </c>
    </row>
    <row r="273" spans="1:10" x14ac:dyDescent="0.2">
      <c r="A273" s="130" t="s">
        <v>2</v>
      </c>
      <c r="B273" s="131"/>
      <c r="C273" s="131"/>
      <c r="D273" s="21">
        <f>D265+D268+D272</f>
        <v>1041.2</v>
      </c>
      <c r="E273" s="21">
        <f>D273-G273</f>
        <v>1008.7</v>
      </c>
      <c r="F273" s="21">
        <f>F265+F268+F272</f>
        <v>881.19999999999993</v>
      </c>
      <c r="G273" s="22">
        <f>G265+G268+G272</f>
        <v>32.5</v>
      </c>
    </row>
    <row r="274" spans="1:10" x14ac:dyDescent="0.2">
      <c r="A274" s="80" t="s">
        <v>42</v>
      </c>
      <c r="B274" s="129" t="s">
        <v>60</v>
      </c>
      <c r="C274" s="82"/>
      <c r="D274" s="82"/>
      <c r="E274" s="82"/>
      <c r="F274" s="82"/>
      <c r="G274" s="83"/>
      <c r="J274" t="s">
        <v>64</v>
      </c>
    </row>
    <row r="275" spans="1:10" x14ac:dyDescent="0.2">
      <c r="A275" s="127"/>
      <c r="B275" s="124" t="s">
        <v>51</v>
      </c>
      <c r="C275" s="36" t="s">
        <v>43</v>
      </c>
      <c r="D275" s="13">
        <v>231.4</v>
      </c>
      <c r="E275" s="13">
        <f>D275-G275</f>
        <v>231.4</v>
      </c>
      <c r="F275" s="13">
        <v>165.2</v>
      </c>
      <c r="G275" s="14"/>
    </row>
    <row r="276" spans="1:10" ht="13.5" thickBot="1" x14ac:dyDescent="0.25">
      <c r="A276" s="128"/>
      <c r="B276" s="125"/>
      <c r="C276" s="45" t="s">
        <v>18</v>
      </c>
      <c r="D276" s="51">
        <f>D275</f>
        <v>231.4</v>
      </c>
      <c r="E276" s="51">
        <f>D276-G276</f>
        <v>231.4</v>
      </c>
      <c r="F276" s="51">
        <f>F275</f>
        <v>165.2</v>
      </c>
      <c r="G276" s="52">
        <f>G275</f>
        <v>0</v>
      </c>
    </row>
    <row r="277" spans="1:10" ht="13.5" thickBot="1" x14ac:dyDescent="0.25">
      <c r="A277" s="120" t="s">
        <v>30</v>
      </c>
      <c r="B277" s="121"/>
      <c r="C277" s="121"/>
      <c r="D277" s="64">
        <f>D46+D54+D62+D71+D80+D89+D98+D107+D116+D125+D134+D143+D147+D151+D159+D166+D170+D177+D182+D190+D195+D200+D204+D209+D214+D219+D230+D238+D243+D251+D255+D262+D273+D276</f>
        <v>10827.400000000001</v>
      </c>
      <c r="E277" s="33">
        <f>E46+E54+E62+E71+E80+E89+E98+E107+E116+E125+E134+E143+E147+E151+E159+E166+E170+E177+E182+E190+E195+E200+E204+E209+E214+E219+E230+E238+E243+E251+E255+E262+E273+E276</f>
        <v>10790.900000000001</v>
      </c>
      <c r="F277" s="33">
        <f>F46+F54+F62+F71+F80+F89+F98+F107+F116+F125+F134+F143+F147+F151+F159+F166+F170+F177+F182+F190+F195+F200+F204+F209+F214+F219+F230+F238+F243+F251+F255+F262+F273+F276</f>
        <v>8713.7000000000007</v>
      </c>
      <c r="G277" s="34">
        <f>G46+G54+G62+G71+G80+G89+G98+G107+G116+G125+G134+G143+G147+G151+G159+G166+G170+G177+G182+G190+G195+G200+G204+G209+G214+G219+G230+G238+G243+G251+G255+G262+G273+G276</f>
        <v>36.5</v>
      </c>
    </row>
    <row r="278" spans="1:10" x14ac:dyDescent="0.2">
      <c r="A278" s="122" t="s">
        <v>31</v>
      </c>
      <c r="B278" s="123"/>
      <c r="C278" s="123"/>
      <c r="D278" s="66">
        <f>D34+D39+D45+D54+D62+D71+D80+D89+D98+D107+D116+D125+D134+D143+D147+D151+D159+D166+D173+D185+D222+D225+D233+D246+D258+D264+D268+D276</f>
        <v>3471.7999999999993</v>
      </c>
      <c r="E278" s="66">
        <f>E34+E39+E45+E54+E62+E71+E80+E89+E98+E107+E116+E125+E134+E143+E147+E151+E159+E166+E173+E185+E222+E225+E233+E246+E258+E264+E268+E276</f>
        <v>3471.7999999999993</v>
      </c>
      <c r="F278" s="66">
        <f>F34+F39+F45+F54+F62+F71+F80+F89+F98+F107+F116+F125+F134+F143+F147+F151+F159+F166+F173+F185+F222+F225+F233+F246+F258+F264+F268+F276</f>
        <v>1749</v>
      </c>
      <c r="G278" s="67">
        <f>G34+G39+G45+G54+G62+G71+G80+G89+G98+G107+G116+G125+G134+G143+G147+G151+G159+G166+G173+G185+G222+G225+G233+G246+G258+G264+G268+G276</f>
        <v>0</v>
      </c>
    </row>
    <row r="279" spans="1:10" x14ac:dyDescent="0.2">
      <c r="A279" s="126" t="s">
        <v>83</v>
      </c>
      <c r="B279" s="108"/>
      <c r="C279" s="108"/>
      <c r="D279" s="21">
        <f>D42+D169+D176+D181+D189+D194+D199+D203+D208+D213+D218+D229+D237+D242+D250+D254+D261+D271</f>
        <v>6867.3</v>
      </c>
      <c r="E279" s="21">
        <f>E42+E169+E176+E181+E189+E194+E199+E203+E208+E213+E218+E229+E237+E242+E250+E254+E261+E271</f>
        <v>6863.3</v>
      </c>
      <c r="F279" s="21">
        <f>F42+F169+F176+F181+F189+F194+F199+F203+F208+F213+F218+F229+F237+F242+F250+F254+F261+F271</f>
        <v>6619.8</v>
      </c>
      <c r="G279" s="22">
        <f>G42+G169+G176+G181+G189+G194+G199+G203+G208+G213+G218+G229+G237+G242+G250+G254+G261+G271</f>
        <v>4</v>
      </c>
    </row>
    <row r="280" spans="1:10" ht="13.5" thickBot="1" x14ac:dyDescent="0.25">
      <c r="A280" s="118" t="s">
        <v>32</v>
      </c>
      <c r="B280" s="119"/>
      <c r="C280" s="119"/>
      <c r="D280" s="68">
        <f>D270</f>
        <v>488.3</v>
      </c>
      <c r="E280" s="68">
        <f>E270</f>
        <v>455.8</v>
      </c>
      <c r="F280" s="68">
        <f>F270</f>
        <v>344.9</v>
      </c>
      <c r="G280" s="69">
        <f>G270</f>
        <v>32.5</v>
      </c>
    </row>
    <row r="281" spans="1:10" x14ac:dyDescent="0.2">
      <c r="A281" s="70"/>
      <c r="B281" s="70"/>
      <c r="C281" s="70"/>
      <c r="D281" s="70"/>
      <c r="E281" s="70"/>
      <c r="F281" s="70"/>
      <c r="G281" s="70"/>
    </row>
    <row r="282" spans="1:10" x14ac:dyDescent="0.2">
      <c r="A282" s="70"/>
      <c r="B282" s="70"/>
      <c r="C282" s="70"/>
      <c r="D282" s="70"/>
      <c r="E282" s="70"/>
      <c r="F282" s="70"/>
      <c r="G282" s="70"/>
    </row>
    <row r="283" spans="1:10" x14ac:dyDescent="0.2">
      <c r="A283" s="70"/>
      <c r="B283" s="70"/>
      <c r="C283" s="70"/>
      <c r="D283" s="70"/>
      <c r="E283" s="70"/>
      <c r="F283" s="70"/>
      <c r="G283" s="70"/>
    </row>
    <row r="284" spans="1:10" x14ac:dyDescent="0.2">
      <c r="A284" s="70"/>
      <c r="B284" s="70"/>
      <c r="C284" s="70"/>
      <c r="D284" s="70"/>
      <c r="E284" s="70"/>
      <c r="F284" s="70"/>
      <c r="G284" s="70"/>
    </row>
    <row r="285" spans="1:10" x14ac:dyDescent="0.2">
      <c r="A285" s="70"/>
      <c r="B285" s="70"/>
      <c r="C285" s="70"/>
      <c r="D285" s="70"/>
      <c r="E285" s="70"/>
      <c r="F285" s="70"/>
      <c r="G285" s="70"/>
    </row>
    <row r="286" spans="1:10" x14ac:dyDescent="0.2">
      <c r="A286" s="70"/>
      <c r="B286" s="70"/>
      <c r="C286" s="70"/>
      <c r="D286" s="70"/>
      <c r="E286" s="70"/>
      <c r="F286" s="70"/>
      <c r="G286" s="70"/>
    </row>
    <row r="287" spans="1:10" x14ac:dyDescent="0.2">
      <c r="A287" s="70"/>
      <c r="B287" s="70"/>
      <c r="C287" s="70"/>
      <c r="D287" s="70"/>
      <c r="E287" s="70"/>
      <c r="F287" s="70"/>
      <c r="G287" s="70"/>
    </row>
    <row r="288" spans="1:10" x14ac:dyDescent="0.2">
      <c r="A288" s="70"/>
      <c r="B288" s="70"/>
      <c r="C288" s="70"/>
      <c r="D288" s="70"/>
      <c r="E288" s="70"/>
      <c r="F288" s="70"/>
      <c r="G288" s="70"/>
    </row>
    <row r="289" spans="1:7" x14ac:dyDescent="0.2">
      <c r="A289" s="70"/>
      <c r="B289" s="70"/>
      <c r="C289" s="70"/>
      <c r="D289" s="70"/>
      <c r="E289" s="70"/>
      <c r="F289" s="70"/>
      <c r="G289" s="70"/>
    </row>
    <row r="290" spans="1:7" x14ac:dyDescent="0.2">
      <c r="A290" s="70"/>
      <c r="B290" s="70"/>
      <c r="C290" s="70"/>
      <c r="D290" s="70"/>
      <c r="E290" s="70"/>
      <c r="F290" s="70"/>
      <c r="G290" s="70"/>
    </row>
    <row r="291" spans="1:7" x14ac:dyDescent="0.2">
      <c r="A291" s="70"/>
      <c r="B291" s="70"/>
      <c r="C291" s="70"/>
      <c r="D291" s="70"/>
      <c r="E291" s="70"/>
      <c r="F291" s="70"/>
      <c r="G291" s="70"/>
    </row>
    <row r="292" spans="1:7" x14ac:dyDescent="0.2">
      <c r="A292" s="70"/>
      <c r="B292" s="70"/>
      <c r="C292" s="70"/>
      <c r="D292" s="70"/>
      <c r="E292" s="70"/>
      <c r="F292" s="70"/>
      <c r="G292" s="70"/>
    </row>
  </sheetData>
  <mergeCells count="201">
    <mergeCell ref="C1:G4"/>
    <mergeCell ref="A90:A97"/>
    <mergeCell ref="B96:B97"/>
    <mergeCell ref="B99:G99"/>
    <mergeCell ref="B95:G95"/>
    <mergeCell ref="B90:G90"/>
    <mergeCell ref="A98:C98"/>
    <mergeCell ref="A99:A106"/>
    <mergeCell ref="B109:B110"/>
    <mergeCell ref="B8:B13"/>
    <mergeCell ref="D8:G8"/>
    <mergeCell ref="B47:G47"/>
    <mergeCell ref="A107:C107"/>
    <mergeCell ref="B87:B88"/>
    <mergeCell ref="B69:B70"/>
    <mergeCell ref="B63:G63"/>
    <mergeCell ref="B44:B45"/>
    <mergeCell ref="B55:G55"/>
    <mergeCell ref="E10:F10"/>
    <mergeCell ref="C8:C13"/>
    <mergeCell ref="G10:G13"/>
    <mergeCell ref="F7:G7"/>
    <mergeCell ref="A8:A13"/>
    <mergeCell ref="B16:B23"/>
    <mergeCell ref="B234:G234"/>
    <mergeCell ref="B231:G231"/>
    <mergeCell ref="A238:C238"/>
    <mergeCell ref="A231:A237"/>
    <mergeCell ref="B232:B233"/>
    <mergeCell ref="B235:B237"/>
    <mergeCell ref="A230:C230"/>
    <mergeCell ref="A220:A222"/>
    <mergeCell ref="B227:B229"/>
    <mergeCell ref="B223:G223"/>
    <mergeCell ref="A223:A229"/>
    <mergeCell ref="B226:G226"/>
    <mergeCell ref="B224:B225"/>
    <mergeCell ref="B221:B222"/>
    <mergeCell ref="B220:G220"/>
    <mergeCell ref="B205:G205"/>
    <mergeCell ref="A183:A189"/>
    <mergeCell ref="B183:G183"/>
    <mergeCell ref="B187:B189"/>
    <mergeCell ref="A195:C195"/>
    <mergeCell ref="A190:C190"/>
    <mergeCell ref="B191:G191"/>
    <mergeCell ref="B184:B185"/>
    <mergeCell ref="A205:A208"/>
    <mergeCell ref="B197:B199"/>
    <mergeCell ref="A201:A203"/>
    <mergeCell ref="A209:C209"/>
    <mergeCell ref="A191:A194"/>
    <mergeCell ref="A219:C219"/>
    <mergeCell ref="A215:A218"/>
    <mergeCell ref="B215:G215"/>
    <mergeCell ref="A144:A146"/>
    <mergeCell ref="A159:C159"/>
    <mergeCell ref="B153:B154"/>
    <mergeCell ref="A152:A158"/>
    <mergeCell ref="B201:G201"/>
    <mergeCell ref="A204:C204"/>
    <mergeCell ref="A151:C151"/>
    <mergeCell ref="A214:C214"/>
    <mergeCell ref="B210:G210"/>
    <mergeCell ref="A160:A165"/>
    <mergeCell ref="A196:A199"/>
    <mergeCell ref="A200:C200"/>
    <mergeCell ref="B196:G196"/>
    <mergeCell ref="A210:A213"/>
    <mergeCell ref="B174:G174"/>
    <mergeCell ref="B172:B173"/>
    <mergeCell ref="A178:A181"/>
    <mergeCell ref="B186:G186"/>
    <mergeCell ref="B192:B194"/>
    <mergeCell ref="A262:C262"/>
    <mergeCell ref="B248:B250"/>
    <mergeCell ref="B253:B254"/>
    <mergeCell ref="A244:A250"/>
    <mergeCell ref="B260:B261"/>
    <mergeCell ref="B245:B246"/>
    <mergeCell ref="B257:B258"/>
    <mergeCell ref="B239:G239"/>
    <mergeCell ref="B240:B242"/>
    <mergeCell ref="A243:C243"/>
    <mergeCell ref="B247:G247"/>
    <mergeCell ref="A256:A261"/>
    <mergeCell ref="A252:A254"/>
    <mergeCell ref="A251:C251"/>
    <mergeCell ref="A255:C255"/>
    <mergeCell ref="A239:A242"/>
    <mergeCell ref="B252:G252"/>
    <mergeCell ref="B244:G244"/>
    <mergeCell ref="B259:G259"/>
    <mergeCell ref="B256:G256"/>
    <mergeCell ref="A280:C280"/>
    <mergeCell ref="A277:C277"/>
    <mergeCell ref="A278:C278"/>
    <mergeCell ref="B275:B276"/>
    <mergeCell ref="A279:C279"/>
    <mergeCell ref="A274:A276"/>
    <mergeCell ref="B274:G274"/>
    <mergeCell ref="A273:C273"/>
    <mergeCell ref="B270:B272"/>
    <mergeCell ref="A263:A272"/>
    <mergeCell ref="B264:B265"/>
    <mergeCell ref="B269:G269"/>
    <mergeCell ref="B266:G266"/>
    <mergeCell ref="B267:B268"/>
    <mergeCell ref="B263:G263"/>
    <mergeCell ref="B171:G171"/>
    <mergeCell ref="A171:A176"/>
    <mergeCell ref="B161:B162"/>
    <mergeCell ref="A148:A150"/>
    <mergeCell ref="B155:G155"/>
    <mergeCell ref="B152:G152"/>
    <mergeCell ref="B160:G160"/>
    <mergeCell ref="B82:B83"/>
    <mergeCell ref="B164:B165"/>
    <mergeCell ref="B156:B158"/>
    <mergeCell ref="A125:C125"/>
    <mergeCell ref="A135:A142"/>
    <mergeCell ref="B126:G126"/>
    <mergeCell ref="B127:B128"/>
    <mergeCell ref="A143:C143"/>
    <mergeCell ref="B167:G167"/>
    <mergeCell ref="A167:A169"/>
    <mergeCell ref="A166:C166"/>
    <mergeCell ref="B131:G131"/>
    <mergeCell ref="B140:G140"/>
    <mergeCell ref="B148:G148"/>
    <mergeCell ref="B144:G144"/>
    <mergeCell ref="B145:B146"/>
    <mergeCell ref="A147:C147"/>
    <mergeCell ref="B136:B137"/>
    <mergeCell ref="B132:B133"/>
    <mergeCell ref="B149:B150"/>
    <mergeCell ref="B141:B142"/>
    <mergeCell ref="A126:A133"/>
    <mergeCell ref="A134:C134"/>
    <mergeCell ref="B135:G135"/>
    <mergeCell ref="A71:C71"/>
    <mergeCell ref="B114:B115"/>
    <mergeCell ref="A116:C116"/>
    <mergeCell ref="B118:B119"/>
    <mergeCell ref="B113:G113"/>
    <mergeCell ref="A108:A115"/>
    <mergeCell ref="B108:G108"/>
    <mergeCell ref="A117:A124"/>
    <mergeCell ref="B122:G122"/>
    <mergeCell ref="B117:G117"/>
    <mergeCell ref="B91:B92"/>
    <mergeCell ref="B123:B124"/>
    <mergeCell ref="A63:A70"/>
    <mergeCell ref="B43:G43"/>
    <mergeCell ref="B60:B61"/>
    <mergeCell ref="A62:C62"/>
    <mergeCell ref="B64:B65"/>
    <mergeCell ref="A15:A45"/>
    <mergeCell ref="B68:G68"/>
    <mergeCell ref="A47:A53"/>
    <mergeCell ref="B52:B53"/>
    <mergeCell ref="A54:C54"/>
    <mergeCell ref="A55:A61"/>
    <mergeCell ref="E9:G9"/>
    <mergeCell ref="B51:G51"/>
    <mergeCell ref="B24:B25"/>
    <mergeCell ref="B40:G40"/>
    <mergeCell ref="B26:B28"/>
    <mergeCell ref="B35:G35"/>
    <mergeCell ref="B36:B39"/>
    <mergeCell ref="E11:E13"/>
    <mergeCell ref="B41:B42"/>
    <mergeCell ref="B30:B33"/>
    <mergeCell ref="B15:G15"/>
    <mergeCell ref="F11:F13"/>
    <mergeCell ref="D9:D13"/>
    <mergeCell ref="A46:C46"/>
    <mergeCell ref="B216:B218"/>
    <mergeCell ref="B211:B213"/>
    <mergeCell ref="B104:G104"/>
    <mergeCell ref="B105:B106"/>
    <mergeCell ref="B77:G77"/>
    <mergeCell ref="B73:B74"/>
    <mergeCell ref="A89:C89"/>
    <mergeCell ref="A80:C80"/>
    <mergeCell ref="A72:A79"/>
    <mergeCell ref="A81:A88"/>
    <mergeCell ref="B86:G86"/>
    <mergeCell ref="B72:G72"/>
    <mergeCell ref="B81:G81"/>
    <mergeCell ref="B78:B79"/>
    <mergeCell ref="B100:B101"/>
    <mergeCell ref="A182:C182"/>
    <mergeCell ref="B202:B203"/>
    <mergeCell ref="B206:B208"/>
    <mergeCell ref="A177:C177"/>
    <mergeCell ref="B179:B181"/>
    <mergeCell ref="B178:G178"/>
    <mergeCell ref="B163:G163"/>
    <mergeCell ref="B175:B176"/>
    <mergeCell ref="A170:C170"/>
  </mergeCells>
  <phoneticPr fontId="1" type="noConversion"/>
  <pageMargins left="1.1811023622047245" right="0.23622047244094491" top="0.74803149606299213" bottom="0.74803149606299213" header="0.31496062992125984" footer="0.31496062992125984"/>
  <pageSetup paperSize="9" scale="6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deleguotos</vt:lpstr>
      <vt:lpstr>deleguotos!Print_Titles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Dalia</dc:creator>
  <cp:lastModifiedBy>Vartotojas</cp:lastModifiedBy>
  <cp:lastPrinted>2020-09-17T12:11:00Z</cp:lastPrinted>
  <dcterms:created xsi:type="dcterms:W3CDTF">2011-01-18T17:32:02Z</dcterms:created>
  <dcterms:modified xsi:type="dcterms:W3CDTF">2020-11-16T07:04:24Z</dcterms:modified>
</cp:coreProperties>
</file>