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8_{FDD41A8B-AC9D-401E-A33C-ADFB4D7D8865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001 pr. asig" sheetId="3" r:id="rId1"/>
    <sheet name="002 pr. asig" sheetId="5" r:id="rId2"/>
    <sheet name="003 pr. asig" sheetId="6" r:id="rId3"/>
    <sheet name="004 pr. asig" sheetId="7" r:id="rId4"/>
    <sheet name="005 pr. asig" sheetId="8" r:id="rId5"/>
    <sheet name="006 pr. asig" sheetId="9" r:id="rId6"/>
    <sheet name="007 pr. asig" sheetId="10" r:id="rId7"/>
  </sheets>
  <definedNames>
    <definedName name="_xlnm._FilterDatabase" localSheetId="2" hidden="1">'003 pr. asig'!$A$6:$J$131</definedName>
    <definedName name="_xlnm._FilterDatabase" localSheetId="5" hidden="1">'006 pr. asig'!$A$6:$J$180</definedName>
    <definedName name="_xlnm.Print_Area" localSheetId="0">'001 pr. asig'!$A$1:$J$250</definedName>
    <definedName name="_xlnm.Print_Area" localSheetId="1">'002 pr. asig'!$A$1:$J$447</definedName>
    <definedName name="_xlnm.Print_Area" localSheetId="2">'003 pr. asig'!$A$1:$J$106</definedName>
    <definedName name="_xlnm.Print_Area" localSheetId="3">'004 pr. asig'!$A$1:$J$141</definedName>
    <definedName name="_xlnm.Print_Area" localSheetId="4">'005 pr. asig'!$A$1:$J$231</definedName>
    <definedName name="_xlnm.Print_Area" localSheetId="5">'006 pr. asig'!$A$1:$J$165</definedName>
    <definedName name="_xlnm.Print_Area" localSheetId="6">'007 pr. asig'!$A$1:$J$126</definedName>
  </definedNames>
  <calcPr calcId="18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6" i="9" l="1"/>
  <c r="J132" i="9" l="1"/>
  <c r="J131" i="7"/>
  <c r="C440" i="5"/>
  <c r="J33" i="3"/>
  <c r="C233" i="8" l="1"/>
  <c r="J73" i="8"/>
  <c r="J82" i="8"/>
  <c r="J89" i="7"/>
  <c r="J81" i="5"/>
  <c r="C127" i="10" l="1"/>
  <c r="C128" i="10"/>
  <c r="C129" i="10"/>
  <c r="C130" i="10"/>
  <c r="C131" i="10"/>
  <c r="C132" i="10"/>
  <c r="C126" i="10"/>
  <c r="C161" i="9"/>
  <c r="C162" i="9"/>
  <c r="C163" i="9"/>
  <c r="C164" i="9"/>
  <c r="C165" i="9"/>
  <c r="C166" i="9"/>
  <c r="C160" i="9"/>
  <c r="C226" i="8"/>
  <c r="C227" i="8"/>
  <c r="C228" i="8"/>
  <c r="C229" i="8"/>
  <c r="C230" i="8"/>
  <c r="C231" i="8"/>
  <c r="C225" i="8"/>
  <c r="C136" i="7"/>
  <c r="C137" i="7"/>
  <c r="C138" i="7"/>
  <c r="C139" i="7"/>
  <c r="C140" i="7"/>
  <c r="C141" i="7"/>
  <c r="C135" i="7"/>
  <c r="C112" i="6"/>
  <c r="C113" i="6"/>
  <c r="C114" i="6"/>
  <c r="C115" i="6"/>
  <c r="C116" i="6"/>
  <c r="C117" i="6"/>
  <c r="C111" i="6"/>
  <c r="C236" i="3"/>
  <c r="C441" i="5"/>
  <c r="C442" i="5"/>
  <c r="C443" i="5"/>
  <c r="C444" i="5"/>
  <c r="C445" i="5"/>
  <c r="C446" i="5"/>
  <c r="C233" i="3"/>
  <c r="C234" i="3"/>
  <c r="C235" i="3"/>
  <c r="C237" i="3"/>
  <c r="C238" i="3"/>
  <c r="C232" i="3"/>
  <c r="C109" i="6" l="1"/>
  <c r="C118" i="6" s="1"/>
  <c r="J107" i="3"/>
  <c r="J148" i="9"/>
  <c r="J50" i="6"/>
  <c r="J195" i="3"/>
  <c r="J82" i="6"/>
  <c r="J259" i="5" l="1"/>
  <c r="J251" i="5"/>
  <c r="J114" i="10" l="1"/>
  <c r="J65" i="10"/>
  <c r="J57" i="10"/>
  <c r="J51" i="9"/>
  <c r="J114" i="7"/>
  <c r="J81" i="7"/>
  <c r="J123" i="7"/>
  <c r="J106" i="7"/>
  <c r="J98" i="7"/>
  <c r="J73" i="7"/>
  <c r="J65" i="7"/>
  <c r="J57" i="7"/>
  <c r="J49" i="7"/>
  <c r="J41" i="7"/>
  <c r="J33" i="7"/>
  <c r="J17" i="7"/>
  <c r="J9" i="7"/>
  <c r="J25" i="7"/>
  <c r="J74" i="6"/>
  <c r="J91" i="6"/>
  <c r="J66" i="6"/>
  <c r="C143" i="7" l="1"/>
  <c r="J428" i="5"/>
  <c r="C438" i="5"/>
  <c r="C447" i="5" s="1"/>
  <c r="J420" i="5"/>
  <c r="J243" i="5" l="1"/>
  <c r="J154" i="5"/>
  <c r="J146" i="5"/>
  <c r="J73" i="5"/>
  <c r="J65" i="5"/>
  <c r="J57" i="5"/>
  <c r="J49" i="5"/>
  <c r="J41" i="5"/>
  <c r="C124" i="10" l="1"/>
  <c r="C133" i="10" s="1"/>
  <c r="J106" i="10" l="1"/>
  <c r="J98" i="10"/>
  <c r="J90" i="10"/>
  <c r="J82" i="10"/>
  <c r="J74" i="10"/>
  <c r="J49" i="10"/>
  <c r="J41" i="10"/>
  <c r="J33" i="10"/>
  <c r="J25" i="10"/>
  <c r="J17" i="10"/>
  <c r="J9" i="10"/>
  <c r="C158" i="9" l="1"/>
  <c r="C167" i="9" s="1"/>
  <c r="J122" i="10"/>
  <c r="J169" i="3"/>
  <c r="C223" i="8" l="1"/>
  <c r="C232" i="8" s="1"/>
  <c r="C133" i="7"/>
  <c r="C142" i="7" s="1"/>
  <c r="C230" i="3"/>
  <c r="C239" i="3" s="1"/>
  <c r="J33" i="5" l="1"/>
  <c r="J90" i="8"/>
  <c r="J188" i="8" l="1"/>
  <c r="J138" i="5"/>
  <c r="J212" i="3" l="1"/>
  <c r="J203" i="3"/>
  <c r="J115" i="3"/>
  <c r="J98" i="3"/>
  <c r="J90" i="3"/>
  <c r="J10" i="3"/>
  <c r="J123" i="8" l="1"/>
  <c r="J180" i="8"/>
  <c r="J68" i="9"/>
  <c r="J76" i="9"/>
  <c r="J65" i="3" l="1"/>
  <c r="J99" i="6"/>
  <c r="J25" i="6"/>
  <c r="J17" i="6"/>
  <c r="J9" i="6"/>
  <c r="J220" i="3"/>
  <c r="J195" i="5"/>
  <c r="J114" i="5"/>
  <c r="J65" i="8"/>
  <c r="J81" i="3"/>
  <c r="J73" i="3"/>
  <c r="J57" i="3"/>
  <c r="J49" i="3"/>
  <c r="J41" i="3"/>
  <c r="J25" i="3"/>
  <c r="J17" i="3"/>
  <c r="J412" i="5"/>
  <c r="J404" i="5"/>
  <c r="J396" i="5"/>
  <c r="J388" i="5"/>
  <c r="J380" i="5"/>
  <c r="J372" i="5"/>
  <c r="J364" i="5"/>
  <c r="J356" i="5"/>
  <c r="J348" i="5"/>
  <c r="J340" i="5"/>
  <c r="J332" i="5"/>
  <c r="J324" i="5"/>
  <c r="J316" i="5"/>
  <c r="J308" i="5"/>
  <c r="J300" i="5"/>
  <c r="J292" i="5"/>
  <c r="J284" i="5"/>
  <c r="J276" i="5"/>
  <c r="J268" i="5"/>
  <c r="J187" i="5"/>
  <c r="J227" i="5"/>
  <c r="J219" i="5"/>
  <c r="J211" i="5"/>
  <c r="J179" i="5"/>
  <c r="J171" i="5"/>
  <c r="J98" i="5"/>
  <c r="J163" i="5"/>
  <c r="J106" i="5"/>
  <c r="J9" i="5"/>
  <c r="J124" i="9"/>
  <c r="J116" i="9"/>
  <c r="J108" i="9"/>
  <c r="J100" i="9"/>
  <c r="J92" i="9"/>
  <c r="J84" i="9"/>
  <c r="J213" i="8" l="1"/>
  <c r="J205" i="8"/>
  <c r="J197" i="8"/>
  <c r="J172" i="8"/>
  <c r="J164" i="8"/>
  <c r="J156" i="8"/>
  <c r="J147" i="8"/>
  <c r="J139" i="8"/>
  <c r="J115" i="8"/>
  <c r="J25" i="5" l="1"/>
  <c r="J107" i="8" l="1"/>
  <c r="J9" i="8" l="1"/>
  <c r="J221" i="8" s="1"/>
  <c r="J131" i="8" l="1"/>
  <c r="J57" i="8" l="1"/>
  <c r="J49" i="8"/>
  <c r="J41" i="8"/>
  <c r="J33" i="8"/>
  <c r="J25" i="8"/>
  <c r="J17" i="8"/>
  <c r="J99" i="8"/>
  <c r="J140" i="9"/>
  <c r="J17" i="9"/>
  <c r="J34" i="9"/>
  <c r="J43" i="9"/>
  <c r="J9" i="9"/>
  <c r="J26" i="9"/>
  <c r="J60" i="9"/>
  <c r="J235" i="5"/>
  <c r="C168" i="9" l="1"/>
  <c r="J58" i="6" l="1"/>
  <c r="C119" i="6" s="1"/>
  <c r="J42" i="6" l="1"/>
  <c r="J34" i="6"/>
  <c r="J107" i="6" s="1"/>
  <c r="J203" i="5" l="1"/>
  <c r="J130" i="5"/>
  <c r="J122" i="5"/>
  <c r="C448" i="5" s="1"/>
  <c r="J90" i="5"/>
  <c r="J17" i="5"/>
  <c r="J436" i="5" l="1"/>
  <c r="J177" i="3"/>
  <c r="J228" i="3" s="1"/>
</calcChain>
</file>

<file path=xl/sharedStrings.xml><?xml version="1.0" encoding="utf-8"?>
<sst xmlns="http://schemas.openxmlformats.org/spreadsheetml/2006/main" count="3334" uniqueCount="979">
  <si>
    <t>Stebėsenos rodiklio</t>
  </si>
  <si>
    <t>Siektinos stebėsenos rodiklių reikšmės</t>
  </si>
  <si>
    <t>pavadinimas</t>
  </si>
  <si>
    <t>mato vnt.</t>
  </si>
  <si>
    <t>001-05-01 (P)</t>
  </si>
  <si>
    <t>Padidinti Savivaldybės teikiamų paslaugų efektyvumą bei pagerinti veiklos valdymą</t>
  </si>
  <si>
    <t>proc.</t>
  </si>
  <si>
    <t>001-05-01-01 (TP)</t>
  </si>
  <si>
    <t>1.1.Savivaldybės biudžeto lėšos (nuosavos, be ankstesnių metų likučio)</t>
  </si>
  <si>
    <t>x</t>
  </si>
  <si>
    <t>1.2. Lietuvos Respublikos valstybės biudžeto dotacijos</t>
  </si>
  <si>
    <t>1.3. Pajamų įmokos ir kitos pajamos</t>
  </si>
  <si>
    <t>1.4. Europos Sąjungos ir kitos tarptautinės finansinės paramos lėšos</t>
  </si>
  <si>
    <t>1.5. Skolintos lėšos</t>
  </si>
  <si>
    <t>1.6. Ankstesni metų likučiai</t>
  </si>
  <si>
    <t>2. Kiti šaltiniai</t>
  </si>
  <si>
    <t>vnt.</t>
  </si>
  <si>
    <t>Parengtų (atnaujintų) strateginio planavimo dokumentų skaičius</t>
  </si>
  <si>
    <t>Savivaldybės politikų, administracijos ir įstaigų darbuotojų kvalifikacijos tobulinimas</t>
  </si>
  <si>
    <t>001-05-01-07 (TN)</t>
  </si>
  <si>
    <t>001-05-01-08 (TN)</t>
  </si>
  <si>
    <t>Teisinio reguliavimo panaikinimas, sumažinimas ar pagerinimas siekiant sumažinti administracinę naštą</t>
  </si>
  <si>
    <t>Administracinę naštą mažinančių pakeistų teisės aktų skaičius</t>
  </si>
  <si>
    <t>001-05-01-09 (TN)</t>
  </si>
  <si>
    <t>Bendradarbiavimo sutarčių su įvairiais registrais peržiūra, kreipiant dėmesį į tai, kad iš asmenų nebūtų reikalaujama pristatyti</t>
  </si>
  <si>
    <t>Administracinę naštą mažinančių pakeistų/sudarytų bendradarbiavimo sutarčių skaičius</t>
  </si>
  <si>
    <t>001-05-01-10 (TN)</t>
  </si>
  <si>
    <t>Administracinių paslaugų elektroninių prašymų ir jų viešo prieinamumo parengimas, modifikavimas</t>
  </si>
  <si>
    <t>Elektroninių paslaugų procentas skaičiuojant nuo galimų užsakyti elektroniniu būdu paslaugų</t>
  </si>
  <si>
    <t>Naujų teisės aktų projektų administracinės naštos poveikio vertinimas</t>
  </si>
  <si>
    <t>Įvertintų naujų teisės aktų projektų skaičius</t>
  </si>
  <si>
    <t>Renginiai Savivaldybės darbuotojams administracinės naštos mažinimo tema</t>
  </si>
  <si>
    <t>001-05-02 (P)</t>
  </si>
  <si>
    <t>Pagerinti komunikaciją, paskatinti vietos bendruomenę labiau įtraukti ir įsitraukti</t>
  </si>
  <si>
    <t>Viešosios informacijos skelbimas</t>
  </si>
  <si>
    <t>Šaltinių, kuriuose platinama informacija apie rajoną, skaičius</t>
  </si>
  <si>
    <t>Kitos bendros valstybės paslaugos (reprezentacinės lėšos)</t>
  </si>
  <si>
    <t>001-05-03 (T)</t>
  </si>
  <si>
    <t>asm.</t>
  </si>
  <si>
    <t>001-05-03-02 (TP)</t>
  </si>
  <si>
    <t>Savivaldybės administracijos darbo organizavimas</t>
  </si>
  <si>
    <t>001-05-03-05 (TP)</t>
  </si>
  <si>
    <t>Mero rezervas</t>
  </si>
  <si>
    <t>Paramos gavėjų skaičius</t>
  </si>
  <si>
    <t xml:space="preserve">Socialinių ir kitų gyvenamųjų, Savivaldybei nuosavybės teisę priklausančių, patalpų nuomos administravimas </t>
  </si>
  <si>
    <t>Administruojamų būstų skaičius</t>
  </si>
  <si>
    <t>Suorganizuotų Vaiko gerovės komisijos posėdžių skaičius</t>
  </si>
  <si>
    <t>001-05-04 (T)</t>
  </si>
  <si>
    <t xml:space="preserve">Tinkamai įgyvendinti valstybines (valstybės perduotas savivaldybėms) ir savivaldybės savarankiškas funkcijas </t>
  </si>
  <si>
    <t xml:space="preserve">Suteiktos valstybės pagalbos registrui pateiktų registro objektų skaičius </t>
  </si>
  <si>
    <t>Atliktų valstybinės kalbos vartojimo ir taisyklingumo patikrinimų skaičius</t>
  </si>
  <si>
    <t xml:space="preserve">Lėšos, skirtos užimtumo skatinimo ir motyvavimo paslaugų modelio įgyvendinimui </t>
  </si>
  <si>
    <t>Suteiktų teisinės pagalbos konsultacijų skaičius</t>
  </si>
  <si>
    <t>Jaunimo reikalų koordinatoriams savivaldybėse rekomenduotų atlikti užduočių įgyvendinimas
(ne mažiau, kaip)</t>
  </si>
  <si>
    <t>Užtikrinti prisiimtų finansinių įsipareigojimų vykdymą</t>
  </si>
  <si>
    <t>Palūkanos</t>
  </si>
  <si>
    <t>Iš viso programai finansuoti pagal finansavimo šaltinius:</t>
  </si>
  <si>
    <t>Finansavimo šaltinių suvestinė</t>
  </si>
  <si>
    <t>1. Savivaldybės biudžetas (įskaitant skolintas lėšas)</t>
  </si>
  <si>
    <t xml:space="preserve">Iš jo:                                                            </t>
  </si>
  <si>
    <t>Iš jų regioninių pažangos priemonių lėšos</t>
  </si>
  <si>
    <t>P-</t>
  </si>
  <si>
    <t>pažangos uždavinys</t>
  </si>
  <si>
    <t>T-</t>
  </si>
  <si>
    <t>tęstinės veiklos uždavinys</t>
  </si>
  <si>
    <t>RE-</t>
  </si>
  <si>
    <t>pažangos priemonė, skirta Regioninės pažangos priemonei įgyvendinti</t>
  </si>
  <si>
    <t>PP-</t>
  </si>
  <si>
    <t>pažangos priemonė</t>
  </si>
  <si>
    <t>PD-</t>
  </si>
  <si>
    <t>dotacijų savivaldybei pažangos priemonė</t>
  </si>
  <si>
    <t>PN-</t>
  </si>
  <si>
    <t>nefinansinės pažangos priemonė</t>
  </si>
  <si>
    <t>TP-</t>
  </si>
  <si>
    <t>tęstinės veiklos priemonė arba tęstinės veiklos priemonė, tiesiogiai susijusi su PP</t>
  </si>
  <si>
    <t>TD-</t>
  </si>
  <si>
    <t>dotacijų savivaldybei tęstinės veiklos priemonė arba dotacijų savivaldybei tęstinės veiklos priemonė, tiesiogiai susijusi su PP</t>
  </si>
  <si>
    <t>TN-</t>
  </si>
  <si>
    <t>nefinansinės tęstinės veiklos priemonė</t>
  </si>
  <si>
    <t>TE-</t>
  </si>
  <si>
    <t xml:space="preserve">tęstinės veiklos priemonė, skirta 2014-2020 m. nacionalinei pažangos programai/ ES fondų investicijų veiksmų programai, įgyvendinti </t>
  </si>
  <si>
    <t>TI-</t>
  </si>
  <si>
    <t>tęstinės veiklos priemonė, pagal kurią planuojami tęstiniai investiciniai projektai (pereinamojo laikotarpio)</t>
  </si>
  <si>
    <t>002-04-01 (P)</t>
  </si>
  <si>
    <t>Padidinti sveikatos priežiūros paslaugų prieinamumą, išplėtoti su visuomenės sveikatos stiprinimu susijusias paslaugas</t>
  </si>
  <si>
    <t>002-04-01-03 (PP)</t>
  </si>
  <si>
    <t>Pasvalio rajono savivaldybės specialialiosios visuomenės sveikatos rėmimo programos įgyvendinimas</t>
  </si>
  <si>
    <t>Įgyvendintų sveikatinimo projektų skaičius</t>
  </si>
  <si>
    <t>Vaikų dantų profilaktikos programos dalyvių skaičius</t>
  </si>
  <si>
    <t>Asmenų, dalyvavusių Pasvalio rajono savivaldybės priklausomybę sukeliančių medžiagų, smurto artimoje aplinkoje ir savižudybių prevencijos, lygių galimybių, lyčių lygybės 2023-2027 m. programos veiklose, skaičius</t>
  </si>
  <si>
    <t>Asmenų, dalyvavusių Visuomenės sveikatos stebėsenos ataskaitos rekomendacijų priemonių plano veiklose, skaičius</t>
  </si>
  <si>
    <t xml:space="preserve">Specialistų pritraukimas sveikatos netolygumams mažinti </t>
  </si>
  <si>
    <t>Į rajoną pritrauktų sveikatos priežiūros specialistų skaičius</t>
  </si>
  <si>
    <t>Paslaugų gavėjų skaičius</t>
  </si>
  <si>
    <t xml:space="preserve">Asmenų, dalyvavusių reguliariuose fizinio aktyvumo užsiėmimuose, skaičius iš viso </t>
  </si>
  <si>
    <t>Suorganizuotų sveikatos raštingumo renginių skaičius ir dalyvių juose skaičius</t>
  </si>
  <si>
    <t>002-04-02 (P)</t>
  </si>
  <si>
    <t>Išplėsti trūkstamas socialines paslaugas, pagerinti kokybę ir prieinamumą</t>
  </si>
  <si>
    <t>Vaikų dienos centrų ir kitų užimtumo paslaugų vaikams tinklo plėtra bendruomenėse</t>
  </si>
  <si>
    <t>Vaikų dienos centrų skaičius</t>
  </si>
  <si>
    <t>Vaikų dienos centrus lankančių vaikų skaičius</t>
  </si>
  <si>
    <t>002-04-03 (P)</t>
  </si>
  <si>
    <t>Paskatinti socialinę integraciją ir padidinti viešąjį saugumą rajone</t>
  </si>
  <si>
    <t>002-04-03-01 (PP)</t>
  </si>
  <si>
    <t>Religinių bendruomenių ir NVO teikiamų socialinių paslaugų rėmimas</t>
  </si>
  <si>
    <t>Paramą gavusių projektų skaičius</t>
  </si>
  <si>
    <t>002-04-03-03 (TD)</t>
  </si>
  <si>
    <t>Kompleksinių paslaugų šeimai organizavimas</t>
  </si>
  <si>
    <t xml:space="preserve">Socialinės reabilitacijos paslaugų gavėjų skaičius  </t>
  </si>
  <si>
    <t>Naujai įsigytų/ pastatytų/ atnaujintų socialinių būstų skaičius (vnt.)</t>
  </si>
  <si>
    <t>Gyventojų švietimo civilinės saugos klausimais plano įgyvendinimas</t>
  </si>
  <si>
    <t>Policijos įgyvendinamų projektų rėmimas</t>
  </si>
  <si>
    <t>Paramą gavusių policijos programų/projektų skaičius</t>
  </si>
  <si>
    <t>Užtikrinti Lietuvos Respublikos teisės aktais numatytų bei kitų išmokų ir kompensacijų mokėjimą</t>
  </si>
  <si>
    <t>002-04-04-01 (TD)</t>
  </si>
  <si>
    <t>Slaugos priežiūros (pagalbos) tikslinių kompensacijų skyrimas ir mokėjimas</t>
  </si>
  <si>
    <t>Slaugos priežiūros (pagalbos) tikslinių kompensacijų gavėjų skaičius</t>
  </si>
  <si>
    <t>Socialinių pašalpų skyrimas ir mokėjimas</t>
  </si>
  <si>
    <t>Socialinės pašalpos gavėjų skaičius</t>
  </si>
  <si>
    <t>Kompensacijų už būsto šildymą, kietą kurą, šaltą vandenį skyrimas ir mokėjimas</t>
  </si>
  <si>
    <t>Kompensacijų už būsto šildymą, kietą kurą, šaltą vandenį, gavėjų skaičius</t>
  </si>
  <si>
    <t>002-04-04-05 (TD)</t>
  </si>
  <si>
    <t>Laidojimo pašalpų mokėjimas</t>
  </si>
  <si>
    <t>Laidojimo pašalpos gavėjų skaičius</t>
  </si>
  <si>
    <t>002-04-04-06 (TD)</t>
  </si>
  <si>
    <t>Nemokamo maitinimo moksleiviams skyrimas</t>
  </si>
  <si>
    <t>Mokinių, gaunančių nemokamą maitinimą, vidutinis skaičius per mėnesį</t>
  </si>
  <si>
    <t>Mokinių aprūpinimo mokinio reikmenimis skyrimas</t>
  </si>
  <si>
    <t>002-04-04-08 (TP)</t>
  </si>
  <si>
    <t>Socialinė parama kitais įstatyme nenumatytais atvejais</t>
  </si>
  <si>
    <t>Vienkartinės materialinės paramos gavėjų skaičius</t>
  </si>
  <si>
    <t>Vidutinis kompensuotų gavėjų skaičius per mėn.</t>
  </si>
  <si>
    <t>002-04-04-11 (TD)</t>
  </si>
  <si>
    <t>002-04-04-12 (TD)</t>
  </si>
  <si>
    <t>Vienkartinė išmoka vaikui gimus</t>
  </si>
  <si>
    <t>Išmoka vaikui mokėti</t>
  </si>
  <si>
    <t>002-04-04-14 (TD)</t>
  </si>
  <si>
    <t>Vienkartinė išmoka nėščiai moteriai</t>
  </si>
  <si>
    <t>Globos (rūpybos) išmoka</t>
  </si>
  <si>
    <t>002-04-04-16 (TD)</t>
  </si>
  <si>
    <t>Našlaičių įsikūrimo išmoka</t>
  </si>
  <si>
    <t>002-04-04-17 (TD)</t>
  </si>
  <si>
    <t>Globos (rūpybos) tikslinis priedas (šeimos, šeimynos) vaiko laikinosios priežiūros išmokai</t>
  </si>
  <si>
    <t>002-04-04-18 (TD)</t>
  </si>
  <si>
    <t xml:space="preserve">Išmoka besimokančio ar studijuojančio asmens vaiko priežiūrai </t>
  </si>
  <si>
    <t>002-04-04-19 (TD)</t>
  </si>
  <si>
    <t>Išmoka gimus vienu metu daugiau kaip 1 vaikui</t>
  </si>
  <si>
    <t>002-04-04-20 (TD)</t>
  </si>
  <si>
    <t xml:space="preserve">Išmoka įsivaikinus vaiką </t>
  </si>
  <si>
    <t>Įvaikintų vaikų skaičius</t>
  </si>
  <si>
    <t xml:space="preserve">Vaiko laikinosios priežiūros išmoka </t>
  </si>
  <si>
    <t>Būsto nuomos mokesčių dalies kompensavimas</t>
  </si>
  <si>
    <t>Asmenų (šeimų), gavusių būsto nuomos ar išperkamosios būsto nuomos mokesčio dalies kompensaciją, skaičius</t>
  </si>
  <si>
    <t>003-02-03 (P)</t>
  </si>
  <si>
    <t>Išplėtoti sporto ir aktyvaus laisvalaikio paslaugų pasiūlą</t>
  </si>
  <si>
    <t>Paskatintų sportininkų skaičius</t>
  </si>
  <si>
    <t>Įrengtų sporto statinių skaičius</t>
  </si>
  <si>
    <t>003-03-01 (P)</t>
  </si>
  <si>
    <t>Užtikrinti švietimo paslaugų bei infrastruktūros kokybę, tolygumą, prieinamumą</t>
  </si>
  <si>
    <t>Neformalaus suaugusiųjų švietimo programų įgyvendinimas</t>
  </si>
  <si>
    <t>NSŠ programose dalyvavusių asmenų skaičius, siekiant, kad mokymuose dalyvautų ne mažiau kaip 40 proc. tos pačios lyties asmenų</t>
  </si>
  <si>
    <t>Ugdymo kokybės skatinimo programos įgyvendinimas</t>
  </si>
  <si>
    <t>Paskatintų mokinių ir mokytojų skaičius</t>
  </si>
  <si>
    <t xml:space="preserve">Paremtų studijuojančių pedagogų skaičius </t>
  </si>
  <si>
    <t>Asmenų, gavusių kelionės į darbą dalinių išlaidų kompensavimą, skaičius</t>
  </si>
  <si>
    <t xml:space="preserve">Apdovanotų geriausiai ugdymo aplinką kuriančių švietimo įstaigų skaičius </t>
  </si>
  <si>
    <t>Pasvalio inžinerijos klasės veiklose dalyvaujančių gimnazijų skaičius</t>
  </si>
  <si>
    <t>Pavežamų mokinių skaičius</t>
  </si>
  <si>
    <t xml:space="preserve">Atnaujintų švietimo įstaigų skaičius </t>
  </si>
  <si>
    <t>NVŠ programų įgyvendinimas</t>
  </si>
  <si>
    <t>Neformaliojo vaikų švietimo programų skaičius / programose dalyvaujančių vaikų skaičius</t>
  </si>
  <si>
    <t>004-02-01 (P)</t>
  </si>
  <si>
    <t>Išvystyti turistinių ir rekreacinių paslaugų bei infrastruktūros įvairovę, pagerinti paslaugų kokybę ir prieinamumą</t>
  </si>
  <si>
    <t>004-02-01-01 (RE)</t>
  </si>
  <si>
    <t>Naujai sukurtų/ įdiegtų turizmo objektų skaitmenizavimo priemonių skaičius</t>
  </si>
  <si>
    <t>kompl.</t>
  </si>
  <si>
    <t>004-02-01-02 (RE)</t>
  </si>
  <si>
    <t>Turizmo/ rekreacijos/ lankytinų objektų, pritaikytų lankymui, skaičius</t>
  </si>
  <si>
    <t>004-02-01-06 (RE)</t>
  </si>
  <si>
    <t>Sukurtų turizmo maršrutų skaičius</t>
  </si>
  <si>
    <t>004-02-01-07 (RE)</t>
  </si>
  <si>
    <t>004-02-01-08 (RE)</t>
  </si>
  <si>
    <t>004-02-02 (P)</t>
  </si>
  <si>
    <t>Padidinti kultūros paslaugų įtraukumą, paspartinti kultūros paveldo įveiklinimo procesus</t>
  </si>
  <si>
    <t>Pateiktų prašymų skirti lėšas leidybai skaičius</t>
  </si>
  <si>
    <t>Užtikrinti kultūros paslaugų teikimą</t>
  </si>
  <si>
    <t>005-06-01 (P)</t>
  </si>
  <si>
    <t>Pagerinti susisiekimo infrastruktūros būklę, viešojo transporto paslaugų prieinamumą bei sudaryti sąlygas gyventojų mobilumui</t>
  </si>
  <si>
    <t>km</t>
  </si>
  <si>
    <t>Atnaujintų/ naujų kelių/ gatvių/ privažiavimo kelių ilgis</t>
  </si>
  <si>
    <t>005-06-01-03 (RE)</t>
  </si>
  <si>
    <t>Bendro su kitomis FZ regiono savivaldybėmis e-bilieto įdiegimas</t>
  </si>
  <si>
    <t>005-06-01-04 (RE)</t>
  </si>
  <si>
    <t xml:space="preserve">Naujai įrengtų/ atnaujintų informacinių įrenginių skaičius </t>
  </si>
  <si>
    <t>005-06-01-05 (RE)</t>
  </si>
  <si>
    <t xml:space="preserve">Atnaujinta autobusų stotis </t>
  </si>
  <si>
    <t>005-06-01-06 (RE)</t>
  </si>
  <si>
    <t>Įrengtų viešų ir pusiau viešų elektromobilių ir (arba) elektrobusų įkrovimo infrastruktūros objektų skaičius</t>
  </si>
  <si>
    <t>005-06-01-07 (RE)</t>
  </si>
  <si>
    <t>Atnaujintų/ naujai dviračių/ pėsčiųjų/ kito bevariklio transporto takų ilgis</t>
  </si>
  <si>
    <t>005-06-02 (P)</t>
  </si>
  <si>
    <t>Išvystyti kokybišką gyvenamąją aplinką ir viešąją inžinerinę infrastruktūrą, išsaugant kraštovaizdį bei ekosistemas ir laikantis ekologiškumo principų</t>
  </si>
  <si>
    <t xml:space="preserve">Socialinių ir kitų gyvenamųjų, Savivaldybei nuosavybės teisę priklausančių, patalpų remontas </t>
  </si>
  <si>
    <t>Suremontuotų/atnaujintų socialinių būstų skaičius</t>
  </si>
  <si>
    <t>005-06-03 (P)</t>
  </si>
  <si>
    <t>Užtikrinti ir paskatinti efektyvų, tolygų ir patikimą energijos naudojimą</t>
  </si>
  <si>
    <t>005-06-03-01 (PP)</t>
  </si>
  <si>
    <t>Saulės elektrinių įrengimas ant visuomeninės paskirties pastatų</t>
  </si>
  <si>
    <t>Įrengtų saulės įrenginių skaičius</t>
  </si>
  <si>
    <t>005-06-04 (T)</t>
  </si>
  <si>
    <t>005-06-04-02 (TP)</t>
  </si>
  <si>
    <t>005-06-04-03 (TP)</t>
  </si>
  <si>
    <t>Turto vertinimas, įregistravimas ir inventorizacija</t>
  </si>
  <si>
    <t>Atliktų turto vertinimo, įregistravimo, inventorizacijos atvejų skaičius</t>
  </si>
  <si>
    <t>Ilgalaikio materialaus turto draudimas</t>
  </si>
  <si>
    <t>Žemės sklypų formavimas ir pertvarkymo projektai,  kadastrinių matavimų ir reikalingų topografinių nuotraukų atlikimas</t>
  </si>
  <si>
    <t>Parengtų projektų skaičius</t>
  </si>
  <si>
    <t>Atliktų kadastrinių matavimų ir topografinių nuotraukų skaičius</t>
  </si>
  <si>
    <t>Geotechniniai tyrinėjimai ir su tuo susijusios paslaugos</t>
  </si>
  <si>
    <t>Gautų paslaugų skaičius</t>
  </si>
  <si>
    <t>Parengtų/atnaujintų teritorijų planavimo dokumentų skaičius</t>
  </si>
  <si>
    <t>006-01-01 (P)</t>
  </si>
  <si>
    <t>Išplėtoti investicijoms bei aukštesnę pridėtinę vertę kuriančiam verslui skirtą infrastruktūrą</t>
  </si>
  <si>
    <t>006-01-01-01 (RE)</t>
  </si>
  <si>
    <t>006-01-01-02 (RE)</t>
  </si>
  <si>
    <t>006-01-02 (P)</t>
  </si>
  <si>
    <t>Išvystyti tvarų ir konkurencingą žemės ūkį</t>
  </si>
  <si>
    <t>Suremontuotų/rekonstruotų melioracijos ir hidrotechninių statinių ir įrenginių skaičius</t>
  </si>
  <si>
    <t>006-01-03 (P)</t>
  </si>
  <si>
    <t>Paskatinti verslumą, gebėjimus prisitaikyti prie besikeičiančios rinkos</t>
  </si>
  <si>
    <t>006-01-03-01 (TP)</t>
  </si>
  <si>
    <t>Smulkaus verslo subjektų rėmimas</t>
  </si>
  <si>
    <t>Paramą gavusių smulkaus verslo subjektų skaičius</t>
  </si>
  <si>
    <t>006-06-02 (P)</t>
  </si>
  <si>
    <t>006-06-02-01 (TP)</t>
  </si>
  <si>
    <t>t</t>
  </si>
  <si>
    <t>006-06-02-02 (TP)</t>
  </si>
  <si>
    <t>Įgyvendintų programų skaičius</t>
  </si>
  <si>
    <t>006-06-02-03 (TP)</t>
  </si>
  <si>
    <t>Medžiojamų gyvūnų daromos žalos prevencijos priemonių diegimas</t>
  </si>
  <si>
    <t>Želdinių įsigijimas, sodinimas ir priežiūra</t>
  </si>
  <si>
    <t>Pasodintų želdinių skaičius</t>
  </si>
  <si>
    <t>Absorbentų ir kitų priemonių, reikalingų avarijų padariniams likviduoti, įsigijimas</t>
  </si>
  <si>
    <t>Avarijų, kuriose buvo likviduoti jų padariniai, skaičius</t>
  </si>
  <si>
    <t>Įgyvendintų taršos mažinimo priemonių skaičius</t>
  </si>
  <si>
    <t>Pagerinti ir išplėsti jaunimo užimtumo veiklas bei formas</t>
  </si>
  <si>
    <t>Užimtų vaikų ir jaunimo skaičius</t>
  </si>
  <si>
    <t>Pateiktų jaunimo organizacijų projektų skaičius</t>
  </si>
  <si>
    <t>Paremtų jaunimo organizacijų projektų skaičius</t>
  </si>
  <si>
    <t>Savanoriškoje veikloje dalyvavusių asmenų skaičius</t>
  </si>
  <si>
    <t>Bendras akredituotų jaunimo savanorius priimančių organizacijų skaičius</t>
  </si>
  <si>
    <t>Jaunimo reikalų tarybos pateiktų pasiūlymų, rekomendacijų ir išvadų Savivaldybės tarybai, administracijai dėl rengiamų teisės aktų, susijusių su jaunimo politikos klausimais, skaičius</t>
  </si>
  <si>
    <t xml:space="preserve">Jaunimo mokymų, seminarų, konferencijų organizavimo ir kitų išlaidų kompensavimas </t>
  </si>
  <si>
    <t>Organizuotų renginių jaunimui skaičius</t>
  </si>
  <si>
    <t>Jaunų žmonių, įtrauktų į veiklas, skaičius</t>
  </si>
  <si>
    <t>Seniūnijų, kuriose vykdomas mobilus darbas su jaunimu skaičius</t>
  </si>
  <si>
    <t>005-06-04-01 (TP)</t>
  </si>
  <si>
    <t>005-06-05 (T)</t>
  </si>
  <si>
    <t>005-06-05-01 (TP)</t>
  </si>
  <si>
    <t>005-06-05-02 (TP)</t>
  </si>
  <si>
    <t>Prižiūrėtų/ remontuotų tinklų/ objektų dalis</t>
  </si>
  <si>
    <t>Priduotų tinkamais naudoti objektų skaičius</t>
  </si>
  <si>
    <t>Apdraustų objektų skaičius</t>
  </si>
  <si>
    <t>005-06-03-02 (PP)</t>
  </si>
  <si>
    <t>005-06-03-04 (PP)</t>
  </si>
  <si>
    <t>Užtikrinti savivaldybės teritorinį planavimą</t>
  </si>
  <si>
    <t>Inžinerinės infrastruktūros tinklų bei objektų remontas ir priežiūra</t>
  </si>
  <si>
    <t>Inžinerinės infrastruktūros tinklų bei objektų rekonstravimas ir plėtra</t>
  </si>
  <si>
    <t>005-06-03-03 (TP)</t>
  </si>
  <si>
    <t>005-06-03-05 (PP)</t>
  </si>
  <si>
    <t>Modernizuotas pastatas</t>
  </si>
  <si>
    <t>005-06-03-06 (PP)</t>
  </si>
  <si>
    <t>005-06-03-07 (PP)</t>
  </si>
  <si>
    <t>Projekto "Informacinių švieslenčių sistemos autobusų stotyse ir stotelėse įrengimas" įgyvendinimas</t>
  </si>
  <si>
    <t>Projekto "Pasvalio miesto pramoninės zonos Pasvalio miesto Mūšos g. pasiekimui reikalingos susisiekimo infrastruktūros įrengimas, sutvarkymas ir miesto teritorijų junglumo didinimas, sujungiant į bendrą tinklą pėsčiųjų dviračių takų trūkstamas atkarpas" įgyvendinimas</t>
  </si>
  <si>
    <t>Projekto "Pasvalio muzikos mokyklos pastato, adresu Vilniaus g. 5, LT-39146 Pasvalys, renovavimas" įgyvendinimas</t>
  </si>
  <si>
    <t>Projekto "Pasvalio krašto muziejaus rekonstrukcijos II etapas" įgyvendinimas</t>
  </si>
  <si>
    <t>Projekto "Joniškėlio kultūros centro rekonstrukcija" įgyvendinimas</t>
  </si>
  <si>
    <t>Statybos leidimų ir statybos užbaigimo dokumentų gavimas</t>
  </si>
  <si>
    <t>Daugiatikslių plėtros projektų įgyvendinimas</t>
  </si>
  <si>
    <t>005-06-04-04 (TP)</t>
  </si>
  <si>
    <t>005-06-05-03 (TN)</t>
  </si>
  <si>
    <t>Pasvalio rajono savivaldybės teritorijų planavimo dokumentų ir specialiųjų planų rengimas ir (arba) atnaujinimas</t>
  </si>
  <si>
    <t>Projekto "Regiono turizmo objektų skaitmenizavimas (lankytinų objektų fotoarchyvo sukūrimas, virtualių programėlių/ekskursijų/apps'ų kūrimas, audiogidų sistemos įsigijimas (įskaitant maršrutų savarankiškai keliauti sukūrimą),QR kodų ženklinimas)" įgyvendinimas</t>
  </si>
  <si>
    <t>004-02-01-03 (PP)</t>
  </si>
  <si>
    <t>Projekto "Panevėžio regiono individualaus turizmo paslaugų turinio planavimo informacinė sistema (taikomoji programa su mobiliąja aplikacija)" įgyvendinimas</t>
  </si>
  <si>
    <t>Projekto "Įrengti pažintinius takus prie Raubonių vandens malūno-karšyklos-verpyklos" įgyvendinimas</t>
  </si>
  <si>
    <t>Modernizuotų katilinių skaičius</t>
  </si>
  <si>
    <t xml:space="preserve">Parengtų investicinių projektų, galimybių studijų ir rinkodaros planų, atliktų konsultacijų skaičius </t>
  </si>
  <si>
    <t>Informacinių technologijų palaikymas ir priežiūra Savivaldybės administracijoje</t>
  </si>
  <si>
    <t>001-05-01-03 (TN)</t>
  </si>
  <si>
    <t>001-05-02-01 (TP)</t>
  </si>
  <si>
    <t>Mero rezervo išlaidų dalis nuo Savivaldybės biudžeto pajamų (neįskaitant valstybės biudžeto dotacijų) sumos</t>
  </si>
  <si>
    <t xml:space="preserve">Savivaldybės parama nenumatytais atvejais </t>
  </si>
  <si>
    <t>004-02-01-09 (PP)</t>
  </si>
  <si>
    <t>Projekto "Pažinkime kaimynus Žiemgaloje"  įgyvendinimas</t>
  </si>
  <si>
    <t>Įgyvendintų/dalyvautų tarptautinių turizmo projektų/ renginių ir pan. skaičius</t>
  </si>
  <si>
    <t>Įsteigtų etatų skaičius</t>
  </si>
  <si>
    <t>Įvairių rinkodaros priemonių, skirtų Pasvalio rajono savivaldybės kultūros, kultūros paslaugų bei organizuojamų renginių informacijos sklaidai, bei leidinių leidybai, įgyvendinimas</t>
  </si>
  <si>
    <t>004-02-02-05 (TP)</t>
  </si>
  <si>
    <t>Savivaldybės kultūros ir meno premijoms finansavimas</t>
  </si>
  <si>
    <t>Paveldosaugos, paminklotvarkos priemonių įgyvendinimas</t>
  </si>
  <si>
    <t>004-02-04 (T)</t>
  </si>
  <si>
    <t>004-02-04-07 (TP)</t>
  </si>
  <si>
    <t>007-03-02 (P)</t>
  </si>
  <si>
    <t>007-03-02-02 (PP)</t>
  </si>
  <si>
    <t>007-05-02 (P)</t>
  </si>
  <si>
    <t>007-05-02-02 (PP)</t>
  </si>
  <si>
    <t>007-05-02-03 (PP)</t>
  </si>
  <si>
    <t>003-03-03 (T)</t>
  </si>
  <si>
    <t>003-03-03-05 (TP)</t>
  </si>
  <si>
    <t>003-03-03-07 (TD)</t>
  </si>
  <si>
    <t>Projekto "Pasvalio rajono savivaldybės gyventojų sveikatos stiprinimas" įgyvendinimas</t>
  </si>
  <si>
    <t>002-04-01-06 (RE)</t>
  </si>
  <si>
    <t>Projekto "Bendruomeninių socialinių paslaugų plėtra asmenims su negalia Pasvalio rajone" įgyvendinimas</t>
  </si>
  <si>
    <t>Mobilizacijos užtikrinimas</t>
  </si>
  <si>
    <t>Civilinės saugos užtikrinimas</t>
  </si>
  <si>
    <t>Įgyvendinti lyčių lygybę ir lygias galimybes skatinančias priemones</t>
  </si>
  <si>
    <t>002-04-04-04 (TD)</t>
  </si>
  <si>
    <t>002-04-04-07 (TP)</t>
  </si>
  <si>
    <t>002-04-04-10 (TD)</t>
  </si>
  <si>
    <t>002-04-04-15 (TD)</t>
  </si>
  <si>
    <t>Projekto "Perėjimas nuo institucinės globos prie bendruomeninių paslaugų" įgyvendinimas</t>
  </si>
  <si>
    <t>Mobilizacinio katalogo pildymas</t>
  </si>
  <si>
    <t>Paremtų religinių organizacijų projektų skaičius</t>
  </si>
  <si>
    <t>007-05-02-04 (TP)</t>
  </si>
  <si>
    <t>Aptarnaujamų klientų skaičius</t>
  </si>
  <si>
    <t>007-05-02-05 (TP)</t>
  </si>
  <si>
    <t>007-03-02-01 (PP)</t>
  </si>
  <si>
    <t>007-03-02-04 (TN)</t>
  </si>
  <si>
    <t>007-03-02-05 (TP)</t>
  </si>
  <si>
    <t>007-03-02-07 (PN)</t>
  </si>
  <si>
    <t>Melioracijos ir hidrotechninių statinių ir įrenginių remontas ir priežiūra</t>
  </si>
  <si>
    <t>Rekonstruotų griovių ilgis</t>
  </si>
  <si>
    <t>006-06-02-08 (TP)</t>
  </si>
  <si>
    <t>Projekto "Pažink parką tamsoje"  įgyvendinimas</t>
  </si>
  <si>
    <t>Pasvalio rajono jaunimo ir su jaunimų dirbančių organizacijų vykdomų veiklos projektų rėmimas</t>
  </si>
  <si>
    <t>Jaunimo savanorystės plėtojimas</t>
  </si>
  <si>
    <t xml:space="preserve">Jaunimo reikalų tarybos veiklos užtikrinimas </t>
  </si>
  <si>
    <t>Mobilaus darbo su jaunimu plėtojimas Pasvalio rajono savivaldybės teritorijoje</t>
  </si>
  <si>
    <t>Pasvalio rajono religinių bendruomenių vykdomų projektų rėmimas</t>
  </si>
  <si>
    <t>003-02-03-03 (TP)</t>
  </si>
  <si>
    <t>Paskolų grąžinimas</t>
  </si>
  <si>
    <t>Laiku grąžintų paskolų sumos dalis</t>
  </si>
  <si>
    <t>006-01-02-02 (PP)</t>
  </si>
  <si>
    <t>Projekto "Regiono investicijoms tinkamų teritorijų įveiklinimo paslauga" įgyvendinimas</t>
  </si>
  <si>
    <t>Projekto "Komercinės teritorijos prie VIA Baltica kelio teritorijos infrastruktūros įrengimas" įgyvendinimas</t>
  </si>
  <si>
    <t>Informacijos teikimas ir Pasvalio rajono gyventojų švietimas atliekų tvarkymo, aplinkos išsaugojimo klausimais</t>
  </si>
  <si>
    <t>Pasvalio rajono bešeimininkių, apleistų statinių bei teritorijų tvarkymas ir (arba) likvidavimas</t>
  </si>
  <si>
    <t>Kitų aplinkosaugos priemonių įgyvendinimas</t>
  </si>
  <si>
    <t>Pritaikytas dvaro parkas</t>
  </si>
  <si>
    <t>Pasvalio rajono savivaldybės aplinkos monitoringo programos rengimas, atnaujinimas ir įgyvendinimas</t>
  </si>
  <si>
    <t>006-01-02-01 (TD)</t>
  </si>
  <si>
    <t>002-04-02-08 (TD)</t>
  </si>
  <si>
    <t>002-04-02-09 (TD)</t>
  </si>
  <si>
    <t>Keleivių ir socialiai išskirtinų gyventojų grupių pavėžėjimo ir kelių transporto vežėjų važiavimo išlaidų kompensavimas</t>
  </si>
  <si>
    <t>002-04-04-13 (TD)</t>
  </si>
  <si>
    <t>002-04-03-08 (TN)</t>
  </si>
  <si>
    <t>004-02-02-08 (TP)</t>
  </si>
  <si>
    <t>001-05-01-02 (TN)</t>
  </si>
  <si>
    <t>Pasvalio rajono savivaldybės interneto svetainės bei Pasvalio rajono savivaldybės įstaigų bei organizacijų interneto svetainių priežiūra</t>
  </si>
  <si>
    <t>Pasvalio rajono savivaldybės administracijos strateginio planavimo dokumentų rengimas ir atnaujinimas</t>
  </si>
  <si>
    <t>001-05-01-04 (PP)</t>
  </si>
  <si>
    <t>001-05-01-05 (TN)</t>
  </si>
  <si>
    <t>001-05-01-06 (TN)</t>
  </si>
  <si>
    <t>UAB "Pasvalio autobusų parkas" nuostolių dengimas</t>
  </si>
  <si>
    <t>Savivaldybės įmonių, kurioms dengti nuostoliai, skaičius</t>
  </si>
  <si>
    <t>001-05-03-06 (TD)</t>
  </si>
  <si>
    <t>Valstybės perduotų (deleguotų) funkcijų įgyvendinimas</t>
  </si>
  <si>
    <t>Atliktų gimimų/ mirimų įrašų skaičius</t>
  </si>
  <si>
    <t>001-05-03-08 (TD)</t>
  </si>
  <si>
    <t>001-05-04-01 (TP)</t>
  </si>
  <si>
    <t>001-05-04-02 (TP)</t>
  </si>
  <si>
    <t>Projekto "Svalios progimnazijos ir Lėvens pagrindinės mokyklos stadionų įrengimas" įgyvendinimas</t>
  </si>
  <si>
    <t>Nevyriausybinių kūno kultūros ir sporto organizacijų, viešųjų įstaigų profesionalaus ir mėgėjiško sporto veiklos finansavimas</t>
  </si>
  <si>
    <t>Perspektyvių sportininkų skatinimas ir finansavimas</t>
  </si>
  <si>
    <t>003-02-03-05 (PP)</t>
  </si>
  <si>
    <t>003-03-01-04 (TD)</t>
  </si>
  <si>
    <t>002-04-03-02 (PP)</t>
  </si>
  <si>
    <t>002-04-03-04 (TP)</t>
  </si>
  <si>
    <t>002-04-03-05 (TP)</t>
  </si>
  <si>
    <t>002-04-03-06 (RE)</t>
  </si>
  <si>
    <t>003-03-01-06 (RE)</t>
  </si>
  <si>
    <t>Moksleivių pavėžėjimo užtikrinimas</t>
  </si>
  <si>
    <t>PR-</t>
  </si>
  <si>
    <t>pervedimų priemonė</t>
  </si>
  <si>
    <t>Priemonių, skatinančių moterų ir vyrų lygybę bei diskriminacijos mažinimo savivaldybėje, skaičius</t>
  </si>
  <si>
    <t>005-06-01-01 (TP)</t>
  </si>
  <si>
    <t>005-06-01-02 (RE)</t>
  </si>
  <si>
    <t>005-06-01-08 (TP)</t>
  </si>
  <si>
    <t>ties. m</t>
  </si>
  <si>
    <t>Suorganizuotų Pasvalio rajono savivaldybės ekstremaliųjų operacijų centro posėdžių skaičius</t>
  </si>
  <si>
    <t>Per kalendorinius metus įregistruotų, atnaujintų ir išregistruotų žemės ūkio valdų skaičius</t>
  </si>
  <si>
    <t>Komunalinių atliekų tvarkymas</t>
  </si>
  <si>
    <t>Bešeimininkių, pavojingų atliekų tvarkymas</t>
  </si>
  <si>
    <t>006-06-02-04 (TP)</t>
  </si>
  <si>
    <t>006-06-02-05 (PP)</t>
  </si>
  <si>
    <t>006-06-02-06 (TP)</t>
  </si>
  <si>
    <r>
      <t>006-06-02-07 (TP</t>
    </r>
    <r>
      <rPr>
        <sz val="9"/>
        <rFont val="Times New Roman"/>
        <family val="1"/>
        <charset val="186"/>
      </rPr>
      <t>)</t>
    </r>
  </si>
  <si>
    <t>006-06-02-09 (TP)</t>
  </si>
  <si>
    <t>006-06-02-12 (RE)</t>
  </si>
  <si>
    <t>Asmenų, kurių būklė peržiūrėta Neveiksnių asmenų būklės peržiūrėjimo komisijoje, skaičius</t>
  </si>
  <si>
    <t>001-05-02-02 (TP)</t>
  </si>
  <si>
    <t>002-04-04 (T)</t>
  </si>
  <si>
    <t>004-02-01-10 (PP)</t>
  </si>
  <si>
    <t>Pasvalio rajono bendruomeninių/ nevyriausybinių organizacijų vykdomų projektų kofinansavimas</t>
  </si>
  <si>
    <t>Pasvalio rajono bendruomeninių/ nevyriausybinių organizacijų vykdomų projektų ir strategijų rėmimas</t>
  </si>
  <si>
    <t>Paremtų bendruomeninių/ nevyriausybinių organizacijų projektų skaičius</t>
  </si>
  <si>
    <t>007-03-02-03 (TP)</t>
  </si>
  <si>
    <t>007-05-02-01 (PP)</t>
  </si>
  <si>
    <t>Pasvalio rajono savivaldybės gatvių, vietinės reikšmės kelių, privažiavimo kelių, aikštelių, statinių ir kitų susisiekimo objektų atnaujinimas, priežiūra ir remontas</t>
  </si>
  <si>
    <t>002-04-02-13 (PD)</t>
  </si>
  <si>
    <t>002-04-02-14 (TP)</t>
  </si>
  <si>
    <t>002-04-02-15 (RE)</t>
  </si>
  <si>
    <t>002-04-02-16 (PP)</t>
  </si>
  <si>
    <t>002-04-03-09 (TN)</t>
  </si>
  <si>
    <t>002-04-03-11 (PP)</t>
  </si>
  <si>
    <t>002-04-03-12 (PN)</t>
  </si>
  <si>
    <t>Projekto "Socialinių būstų plėtra" įgyvendinimas</t>
  </si>
  <si>
    <t>Projekto "Ugdymo prieinamumo didinimas ir sąlygų visos dienos mokyklos veikloms vykdyti sudarymas Pasvalio rajono savivaldybės švietimo įstaigose" įgyvendinimas</t>
  </si>
  <si>
    <t>Didinti dokumentų valdymo sistemos skaitmenizavimo  lygį</t>
  </si>
  <si>
    <t>Koofinansuotų bendruomeninių/ nevyriausybinių organizacijų projektų skaičius</t>
  </si>
  <si>
    <t>Pasvalio rajono vietos veiklos grupės veiklos užtikrinimas ir strategijos įgyvendinimas</t>
  </si>
  <si>
    <t>Pasvalio miesto vietos veiklos grupės veiklos užtikrinimas ir strategijos įgyvendinimas</t>
  </si>
  <si>
    <t>Asmenų su sunkia negalia, gaunančių socialinę globą, skaičius</t>
  </si>
  <si>
    <t>Remontuotų katilinių skaičius</t>
  </si>
  <si>
    <t>Tarpinstitucinio bendradarbiavimo plėtra vaiko gerovės užtikrinimui</t>
  </si>
  <si>
    <t>"VšĮ Prie Raubonių malūno" veiklos organizavimas ir administravimas</t>
  </si>
  <si>
    <t>004-02-01-11 (TP)</t>
  </si>
  <si>
    <t>005-06-04-05 (TP)</t>
  </si>
  <si>
    <t>Pasvalio rajono savivaldybės viešųjų pastatų, inžinerinių statinių ir kitų objektų atnaujinimas, priežiūra ir remontas</t>
  </si>
  <si>
    <t>Atnaujintų/remontuotų objektų skaičius, vnt.</t>
  </si>
  <si>
    <t>Užtikrinti efektyvų savivaldybės turto priežiūrą, valdymą ir apskaitą</t>
  </si>
  <si>
    <t>Kompleksinių paslaugų šeimai gavėjų skaičius</t>
  </si>
  <si>
    <t>Kompiuterinės darbo vietų įrangos, ne senesnės nei 7 metai, dalis</t>
  </si>
  <si>
    <t>Elektroniniu parašu pasirašytų dokumentų dalis nuo viso užregistruotų dokumentų skaičiaus</t>
  </si>
  <si>
    <t>Suorganizuotų/ dalyvautų renginių administracinės naštos mažinimo tema skaičius</t>
  </si>
  <si>
    <t>Užimtumo skatinimo ir motyvavimo paslaugų modelyje dalyvavusių asmenų skaičius</t>
  </si>
  <si>
    <t>Laiku sumokėtų palūkanų dalis</t>
  </si>
  <si>
    <t>Vienkartinę išmoką gimus vaikui gavusių asmenų skaičius</t>
  </si>
  <si>
    <t>Išmoką vaikui gavusių asmenų skaičius</t>
  </si>
  <si>
    <t>Vienkartinę išmoką nėščiai moteriai gavusių asmenų skaičius</t>
  </si>
  <si>
    <t>Globos (rūpybos) išmoką gavusių asmenų skaičius</t>
  </si>
  <si>
    <t>Našlaičių įsikūrimo išmoką gavusių asmenų skaičius</t>
  </si>
  <si>
    <t>Vaiko laikinosios priežiūros išmoką gavusių asmenų skaičius</t>
  </si>
  <si>
    <t>Besimokančio ar studijuojančio išmoką gavusių asmenų skaičius</t>
  </si>
  <si>
    <t>Išmoką vienu metu gimus daugiau kaip 1 vaikui gavusių asmenų skaičius</t>
  </si>
  <si>
    <t>Vaiko laikinosios priežiūros išmoką (globos (rūpybos) tikslinį priedą) gavusių asmenų skaičius</t>
  </si>
  <si>
    <t>Paremtų sporto NVO/ viešųjų įstaigų skaičius</t>
  </si>
  <si>
    <t>Raubonių malūno lankytojų skaičius per metus</t>
  </si>
  <si>
    <t>Kultūros ir meno premijas gavusių asmenų skaičius</t>
  </si>
  <si>
    <t>Įgyvendintų priemonių komplektai paveldosaugos, paminklotvarkos srityje</t>
  </si>
  <si>
    <t>Atnaujintų/ suremontuotų susisiekimo objektų skaičius</t>
  </si>
  <si>
    <t>Rekonstruotų/ išplėstų apšvietimo objektų skaičius</t>
  </si>
  <si>
    <t>Naujai išvystytų investicijų pritraukimui/ verslo plėtrai tinkamų teritorijų skaičius</t>
  </si>
  <si>
    <t>Įveiklintų investicijų pritraukimui/ verslo plėtrai tinkamų teritorijų skaičius</t>
  </si>
  <si>
    <t>Sutvarkytų atliekų kiekis, kai teršėjas nežinomas</t>
  </si>
  <si>
    <t>Surinktų atliekų kiekis</t>
  </si>
  <si>
    <t>Vykdomų prevencinių priemonių dėl laukinių gyvūnų daromos žalos skaičius</t>
  </si>
  <si>
    <t>Įgyvendintų kitų aplinkosauginių priemonių skaičius</t>
  </si>
  <si>
    <t>Įgyvendintų informavimo ir švietimo priemonių atliekų tvarkymo ir aplinkos išsaugojimo klausimais skaičius</t>
  </si>
  <si>
    <t>Vykdomų prevencinių priemonių, šviečiant gyventojus bei teikiant informaciją atliekų tvarkymo, aplinkos išsaugojimo klausimais, skaičius</t>
  </si>
  <si>
    <t>003-02-03-02 (PP)</t>
  </si>
  <si>
    <t>002-04-01-02 (PP)</t>
  </si>
  <si>
    <t>003-03-01-01 (PP)</t>
  </si>
  <si>
    <t>Vaikų ir jaunimo socializacijos programų įgyvendinimas</t>
  </si>
  <si>
    <t>Pateiktų paraiškų programų finansavimui skaičius</t>
  </si>
  <si>
    <t>Melioracijos ir hidrotechninių statinių ir įrenginių rekonstravimas</t>
  </si>
  <si>
    <t>Spec. transporto paslaugų gavėjų skaičius</t>
  </si>
  <si>
    <t>Asmenų, gavusių priemones, gerinančias ambulatorinių sveikatos priežiūros paslaugų prieinamumą tuberkulioze sergantiems asmenims, skaičius</t>
  </si>
  <si>
    <t>Parengtų valstybinės žemės sklypų miestuose ir miesteliuose nuomos ir panaudos sutarčių, skaičius</t>
  </si>
  <si>
    <t>005-06-02-02 (PP)</t>
  </si>
  <si>
    <t>Sukurta skaitmeninė kapinių duomenų bazė</t>
  </si>
  <si>
    <t>Projekto "Panevėžio apskrities Kupiškio ir Pasvalio rajonų unikalios skaitmeninės kapinių duomenų bazės sukūrimas, jos atvėrimas gyventojams ir laidojimo viešųjų paslaugų bei duomenų administravimo procesų skaitmeninimas" įgyvendinimas</t>
  </si>
  <si>
    <t>002-04-01-07 (PP)</t>
  </si>
  <si>
    <t>Projekto "Mobilios komandos aprūpinimas įranga ir transporto priemone Pasvalio rajono savivaldybėje" įgyvendinimas</t>
  </si>
  <si>
    <t>Įsigytų įrangos komplektų, skaičius</t>
  </si>
  <si>
    <t>002-04-04-02 (TP)</t>
  </si>
  <si>
    <t>002-04-04-03 (TP)</t>
  </si>
  <si>
    <t>002-04-02-17 (TN)</t>
  </si>
  <si>
    <t>Priemonės vykdytojo pavadinimas</t>
  </si>
  <si>
    <t>Programos, programos uždavinio, priemonės kodas ir požymis</t>
  </si>
  <si>
    <t>007</t>
  </si>
  <si>
    <t>001</t>
  </si>
  <si>
    <t>Savivaldybės valdymo programa</t>
  </si>
  <si>
    <t>Veiklos pavadinimas</t>
  </si>
  <si>
    <t>Įvykdymo terminas (ketv.)</t>
  </si>
  <si>
    <t xml:space="preserve"> Finansavimo šaltiniai</t>
  </si>
  <si>
    <t>Uždavinio, priemonės pavadinimas</t>
  </si>
  <si>
    <t>Bendrasis skyrius</t>
  </si>
  <si>
    <t>Įdiegtos naujos ir išplėtotos esamos (programų palaikymas) informacinės sistemos</t>
  </si>
  <si>
    <t>Prižiūrimos ir modifikuojamos esamos informacinės sistemos, vnt.</t>
  </si>
  <si>
    <t>Administruojamų elektroninio pašto dėžučių skaičius, vnt.</t>
  </si>
  <si>
    <t>Kompiuterizuotų darbo vietų priežiūra</t>
  </si>
  <si>
    <t>Informacinių sistemų priežiūra</t>
  </si>
  <si>
    <t>Elektroninio pašto sistemos administravimas</t>
  </si>
  <si>
    <t>Savivaldybės tinklalapio www.pasvalys.lt tobulinimas</t>
  </si>
  <si>
    <t>Strateginio planavimo ir investicijų skyrius</t>
  </si>
  <si>
    <t>Strateginio planavimo dokuemntų valdymas</t>
  </si>
  <si>
    <t>Juridinis ir personalo skyrius</t>
  </si>
  <si>
    <t>Bendradarbiavimo sutarčių su įvairiais registrais priežiūra, kreipiant dėmesį į tai, kad iš asmenų nebūtų reikalaujama pristatyti paildomus dokumentus iš atitinkamų įstaigų</t>
  </si>
  <si>
    <t>Dokumentų valdymo sistemos skaitmenizavimo  lygio didinimas</t>
  </si>
  <si>
    <t>Renginių Savivaldybės darbuotojams organizavimas administracinės naštos mažinimo tema</t>
  </si>
  <si>
    <t>Teisės aktų rengėjai</t>
  </si>
  <si>
    <t>Visuomenės informavimas apie savivaldybės institucijų veiklą</t>
  </si>
  <si>
    <t>Savivaldybės tinklalapio www.pasvalys.lt pildymas, struktūros tobulinimas</t>
  </si>
  <si>
    <t>Pasvalio rajono savivaldybės administracijos feisbuko paskyros sekėjų skaičius didėjimas</t>
  </si>
  <si>
    <t>Gerinti Pasvalio rajono savivaldybės įvaizdį</t>
  </si>
  <si>
    <t>Mero rezervo lėšų panaudojimas</t>
  </si>
  <si>
    <t>Finansų skyrius</t>
  </si>
  <si>
    <t>Žemės ūkio skyrius</t>
  </si>
  <si>
    <t>Socialinės paramos ir sveikatos skyrius</t>
  </si>
  <si>
    <t>Civilinės metrikacijos skyrius</t>
  </si>
  <si>
    <t>Jaunimo reikalų koordinatorius</t>
  </si>
  <si>
    <t xml:space="preserve">Užimtumo skatinimo ir motyvavimo paslaugų modelio įgyvendinimas </t>
  </si>
  <si>
    <t>Palūkanų mokėjimo pagal savivaldybės pasirašytas paskolų sutartis planavimas ir analizė</t>
  </si>
  <si>
    <t>Savivaldybės pasirašytų paskolų sutarčių vykdymo priežiūra</t>
  </si>
  <si>
    <t>Teisės aktų projektų antikorupcinis vertinimas</t>
  </si>
  <si>
    <t>001 SAVIVALDYBĖS VALDYMO PROGRAMA</t>
  </si>
  <si>
    <t>002 SOCIALINĖS APSAUGOS IR SVEIKATOS PRIEŽIŪROS PROGRAMA</t>
  </si>
  <si>
    <t>002</t>
  </si>
  <si>
    <t>Socialinės apsaugos ir sveikatos priežiūros programa</t>
  </si>
  <si>
    <t>Programos sveikatinimo projektų finansavimas</t>
  </si>
  <si>
    <t>Vaikų dantų profilaktikos 2023-2027 m. programos įgyvendinimas</t>
  </si>
  <si>
    <t>Pasvalio rajono savivaldybės priklausomybę sukeliančių medžiagų, smurto artimoje aplinkoje ir savižudybių prevencijos, lygių galimybių, lyčių lygybės 2023-2027 m. programos igyvendinimas</t>
  </si>
  <si>
    <t>Visuomenės sveikatos stebėsenos ataskaitos rekomendacijų priemonių plano įgyvendinimas</t>
  </si>
  <si>
    <t>Dokumentų rengimas kompleksinių paslaugų šeimai organizavimui</t>
  </si>
  <si>
    <t>Sudarytų sutarčių ir susitarimų dėl sutarties pakeitimų, parengtų finansinių galimybių pažymų skaičius</t>
  </si>
  <si>
    <t>Organizaciniai darbai skiriant socialines paslaugas, prašymų ir reikiamų dokumentų priėmimas ir patikra, finansinių galimybių vertinimas, teikimas komisijai nagrinėti, protokolų, sprendimų, nukreipimų rengimas, duomenų suvedimas į sistemas, duomenų lėšų planavimui rengimas</t>
  </si>
  <si>
    <t>Apskaitos skyrius</t>
  </si>
  <si>
    <t>Pradėtų teikti naujų paslaugų, susijusių su paslaugų plėtra šeimoje arba bendruomenėje asmenims su intelekto/ psichikos negalia, skaičius</t>
  </si>
  <si>
    <t>Asmenų, turinčių intelekto ir (ar) psichikos negalią, gavusių socialines paslaugas šeimoje arba bendruomenėje, skaičius iš viso</t>
  </si>
  <si>
    <t>Organizuotų komisijos posėdžių ir parengtų protokolų skaičius</t>
  </si>
  <si>
    <t>Parengtų sprendimų skaičius</t>
  </si>
  <si>
    <t>Gautų ir išnagrinėtų prašymų skaičius</t>
  </si>
  <si>
    <t>Švietimo ir sporto skyrius</t>
  </si>
  <si>
    <t>Susipažinimas su pateiktais projektais, pateikimas finansavimui</t>
  </si>
  <si>
    <t>Organizaciniai darbai pritaikant būstą neįgaliesiems (prašymų ir dokumentų priėmimas, jų patikra, eilės sudarymas, darbų pirkimo, komisijos darbo organizavimas, pritaikytų priėmimo būstų organizavimas, ataskaitų rengimas</t>
  </si>
  <si>
    <t>Išnagrinėtų prašymų skaičius, vnt.</t>
  </si>
  <si>
    <t>Išnagrinėtų prašymų skaičius</t>
  </si>
  <si>
    <t>Priimtų komisijos sprendimų skaičius</t>
  </si>
  <si>
    <t xml:space="preserve">Organizaciniai darbai skiriant socialines paslaugas, prašymų ir reikiamų dokumentų priėmimas ir patikra, sprendimų rengimas, duomenų suvedimas į SPIS sistemą        </t>
  </si>
  <si>
    <t>Paprastojo remonto atlikimas</t>
  </si>
  <si>
    <t>Vietinio ūkio ir plėtros skyrius</t>
  </si>
  <si>
    <t>Būsų administravimas</t>
  </si>
  <si>
    <t>Policijos pateiktų projektų / programų vertinimo organizavimas, sutarčių sudarymas, atsiskaitymo kontrolė</t>
  </si>
  <si>
    <t>Lyčių lygybės ir lygių galimybių užtikrinimo veiksmų plano parengimas/ įgyvendinimas</t>
  </si>
  <si>
    <t>Pasirašytų ir patikrintų sprendimų dėl kompensacijų mokėjimo skaičius</t>
  </si>
  <si>
    <t>Slaugos ir priežiūros (pagalbos) tikslinių kompensacijų  ir šalpos kompensacijų dokumentų priėmimas ir patikra, sprendimų parengimas, išmokų perskaičiavimas ir pratęsimas, išmokėjimo dokumentų parengimas ir duomenų suvedimas į sistemas, pranešimų teikimas VSDF Pasvalio skyriui, bylų parengimas išsiuntimui, specialiųjų poreikių lygio nustatymas neįgaliesiems, pažymų parengimas, neįgaliojo pažymėjimo išdavimas</t>
  </si>
  <si>
    <t>Dokumentų priėmimas ir patikra, informacijos iš duomenų bazių surinkimas, turto vertės nustatymas, sprendimų parengimas, pašalpos mokėjimo dokumentų (žiniaraščių) ir ataskaitų parengimas ir duomenų į sistemas suvedimas, duomenų pateikimas Apskaitos skyriui</t>
  </si>
  <si>
    <t>Priimtų ir išnagrinėtų prašymų skaičius, vnt.</t>
  </si>
  <si>
    <t>Priimtų ir išnagrinėtų prašymų skaičius</t>
  </si>
  <si>
    <t>Pasirašytų ir patikrintų sprendimų skaičius</t>
  </si>
  <si>
    <t>Dokumentų dėl kredito ir palūkanų kompensacijų daugiabučių namų renovacijai priėmimas ir patikra, informacijos iš duomenų bazių surinkimas, pažymų apie šeimos pajamas parengimas, duomenų į sistemas suvedimas, duomenų pateikimas Apskaitos skyriui ir namų bendrijoms</t>
  </si>
  <si>
    <t>Dokumentų priėmimas ir patikra, informacijos iš duomenų bazių surinkimas, turto vertės nustatymas, sprendimų parengimas, kompensacijos mokėjimo dokumentų parengimas ir duomenų į sistemas suvedimas, duomenų pateikimas Šilumą skaičiuojančiai įmonei, Apskaitos skyriui</t>
  </si>
  <si>
    <t>Parengtų pažymų skaičius</t>
  </si>
  <si>
    <t>Priimtų ir patikrintų sprendimų skaičius</t>
  </si>
  <si>
    <t>Parengtų pažymų apie šeimos pajamas skaičius</t>
  </si>
  <si>
    <t>Priimtų prašymų kompensacijoms skirti skaičius</t>
  </si>
  <si>
    <t>Dokumentų priėmimas ir patikra, sprendimų parengimas, pašalpos mokėjimo dokumentų parengimas ir duomenų į sistemas suvedimas, duomenų pateikimas Apskaitos skyriui</t>
  </si>
  <si>
    <t>Dokumentų priėmimas ir patikra, maitinimo skyrimo dokumentų parengimas ir suvedimas į sistemas</t>
  </si>
  <si>
    <t>Priimtų prašymų socialinei paramai mokiniams skaičius</t>
  </si>
  <si>
    <t>Mokinių, gaunančių paramą mokinio reikmenims įsigyti, skaičius</t>
  </si>
  <si>
    <t>Dokumentų priėmimas ir patikra, reikiamų skyrimo dokumentų parengimas ir suvedimas į sistemas</t>
  </si>
  <si>
    <t>Prašymų ir reikiamų dokumentų priėmimas ir patikra, parengimas komisijos svarstymui, paramos išmokėjimo dokumentų rengimas, duomenų suvedimas į sistemas, sprendimų projektų rengimas ir pateikimas Apskaitos skyriui</t>
  </si>
  <si>
    <t>Organizuotų Socialinės paramos komisijų posėdžių skaičius</t>
  </si>
  <si>
    <t xml:space="preserve">Keleivių ir socialiai išskirtinų gyventojų grupių pavėžėjimo kompensavimas </t>
  </si>
  <si>
    <t>Dokumentų priėmimas ir patikra, pašalpos išmokėjimo dokumentų parengimas ir duomenų suvedimas į sistemas ir perdavimas Apskaitos skyriui</t>
  </si>
  <si>
    <t>Pažymų kompetetingai valdžios institucijai apie išmokėtas išmokas šeimai ir išmokas mirties atveju užsieniečiams, gyvenantiems Lietuvoje, ir lietuviams užsienyje rengimas</t>
  </si>
  <si>
    <t>Parengtų ir pasirašytų pažymų skaičius</t>
  </si>
  <si>
    <t>Priimtų sprendimų skaičius, vnt.</t>
  </si>
  <si>
    <t>Dokumentų priėmimas ir patikra, pašalpos išmokėjimo dokumentų parengimas ir duomenų suvedimas į sistemas, perskaičiavimas ir perdavimas Apskaitos skyriui</t>
  </si>
  <si>
    <t>Priimtų prašymų ir sprendimų  skaičius</t>
  </si>
  <si>
    <t>Dokumentų dėl pagalbos pinigų priėmimas ir patikra, pašalpos išmokėjimo dokumentų parengimas ir duomenų suvedimas į sistemas, perskaičiavimas ir perdavimas Apskaitos skyriui</t>
  </si>
  <si>
    <t>Priimtų prašymų skaičius</t>
  </si>
  <si>
    <t>Priimtų sprendimų skaičius</t>
  </si>
  <si>
    <t>Būsto nuomos kompensavimas</t>
  </si>
  <si>
    <t>003 ŠVIETIMO IR SPORTO PROGRAMA</t>
  </si>
  <si>
    <t>003</t>
  </si>
  <si>
    <t>Švietimo ir sporto programa</t>
  </si>
  <si>
    <t>Nevyriausybinių kūno kultūros ir sporto organizacijų, viešųjų įstaigų profesionalaus ir mėgėjiško sporto veiklos finansavimas: sporto varžybų organizavimas ir vykdymas, inventoriaus įsigijimas</t>
  </si>
  <si>
    <t>Perspektyvių sportininkų skatinimas</t>
  </si>
  <si>
    <t>Neformalaus suaugusiųjų švietimo programų įgyvendinimo organizavimas, stebėsena ir priežiūra</t>
  </si>
  <si>
    <t>Įgyvendintų NSŠ programų skaičius</t>
  </si>
  <si>
    <r>
      <t>Ugdymo kokybės s</t>
    </r>
    <r>
      <rPr>
        <sz val="9"/>
        <rFont val="Times New Roman"/>
        <family val="1"/>
        <charset val="186"/>
      </rPr>
      <t>katinimo programos įgyvendinimas</t>
    </r>
  </si>
  <si>
    <t xml:space="preserve">Moksleivių, gyvenančių kaimo vietovėse, neatlygintino pavėžėjimo į mokyklas ir į namus organizavimas </t>
  </si>
  <si>
    <t>Neformaliojo švietimo programų įgyvendinimo organizavimas, stebėsena ir priežiūra</t>
  </si>
  <si>
    <t>vnt./asm.</t>
  </si>
  <si>
    <t>004 KULTŪROS IR TURIZMO PROGRAMA</t>
  </si>
  <si>
    <t>004</t>
  </si>
  <si>
    <t>Dalinis prisidėjimas pagal pateiktas paraiškas leidinių leidybai</t>
  </si>
  <si>
    <t xml:space="preserve">Pasvalio kultūros centro pastato rekonstrukcija </t>
  </si>
  <si>
    <t>Projektų parengimas ir vykdymo priežiūra</t>
  </si>
  <si>
    <t>005 INFRASTRUKTŪROS OBJEKTŲ PRIEŽIŪROS IR PLĖTROS  PROGRAMA</t>
  </si>
  <si>
    <t>005</t>
  </si>
  <si>
    <t>Infrastruktūros objektų priežiūros ir plėtros programa</t>
  </si>
  <si>
    <t>Modernizuotų visuomeninių pastatų skaičius</t>
  </si>
  <si>
    <t>Pasvalio krašto muziejaus rekonstrukcijos II etapas</t>
  </si>
  <si>
    <t>Lėšų planavimas</t>
  </si>
  <si>
    <t>Parengtų techninių projektų/ekspertizių rengimas</t>
  </si>
  <si>
    <t>Žemės sklypų formavimas ir pertvarkymo projektai</t>
  </si>
  <si>
    <t>Pasvalio rajono savivaldybės teritorijų planavimo dokumentų ir specialiųjų planų rengimas</t>
  </si>
  <si>
    <t>006 EKONOMIKOS, ŽEMĖS ŪKIO IR APLINKOS APSAUGOS PROGRAMA</t>
  </si>
  <si>
    <t>006</t>
  </si>
  <si>
    <t>Ekonomikos, žemės ūkio ir aplinkos apsaugos programa</t>
  </si>
  <si>
    <t>Konkursų, atrankų organizavimas</t>
  </si>
  <si>
    <t>Suorganizuotų konkursų, atrankų  skaičius</t>
  </si>
  <si>
    <t>Asmenų, nukentėjusių nuo 1939-1990 m. okupacijų teisiniam statusui gauti dokumentų rengimas</t>
  </si>
  <si>
    <t>Teisės aktų projektų derinimas</t>
  </si>
  <si>
    <t>Dokumenetų valdymo organizavimas</t>
  </si>
  <si>
    <t>Juridinių asmenų prašymų ir dokumentų, reikalingų išduoti, papildyti, patikslinti, sustabdyti ar panaikinti licencijas verstis mažmenine prekyba tabako gaminiais ir su tabako gaminiais susijusiais gaminiais, nagrinėjimas</t>
  </si>
  <si>
    <t>Juridinių asmenų prašymų ir dokumentų, reikalingų išduoti, papildyti, patikslinti, sustabdyti ar panaikinti licencijas verstis mažmenine prekyba alkoholiniais gėrimais, nagrinėjimas</t>
  </si>
  <si>
    <t>Prašymų dėl leidimo, suteikiančio teisę transporto priemonei stovėti kelio ženklo Nr. 531 "Rezervuota stovėjimo vieta" galiojimo zonoje Pasvalio rajone, išdavimo nagrinėjimas</t>
  </si>
  <si>
    <t>Prašymų dėl sutikimo atidaryti ar steigti lošimų organizavimo vietą ar tęsti lošimų organizavimo veiklą lošimų organizavimo vietoje išdavimo nagrinėjimas</t>
  </si>
  <si>
    <t>Prašymų dėl leidimo prekiauti ar teikti paslaugas nustatytose viešosiose vietose visoje Pasvalio rajono savivaldybės teritorijoje, išdavimo nagrinėjimas</t>
  </si>
  <si>
    <t>Parengtų įsakymų, potvarkių, sprendimų projektų skaičius</t>
  </si>
  <si>
    <t>Parengtų prašymų dėl nukentėjusio nuo 1939–1990 m. okupacijų teisinio statuso pripažinimo skaičius</t>
  </si>
  <si>
    <t>Atstovautų bylų skaičius</t>
  </si>
  <si>
    <t>Centralizuotas vidaus audito skyrius</t>
  </si>
  <si>
    <t>Vidaus auditų atlikimas</t>
  </si>
  <si>
    <t>Atliktų vidaus auditų skaičius</t>
  </si>
  <si>
    <t>Vidaus auditų peržiūra</t>
  </si>
  <si>
    <t>Atliktų vidaus auditų peržiūrų skaičius</t>
  </si>
  <si>
    <t>Vidaus auditų pažangos stebėjimas</t>
  </si>
  <si>
    <t>Skyriaus valstybės tarnautojų kvalifikacijos tobulinimas</t>
  </si>
  <si>
    <t>Išklausytų akad. valandų skaičius</t>
  </si>
  <si>
    <t>Pateiktų rekomendacijų įgyvendinimas</t>
  </si>
  <si>
    <t>Išnagrinėta prašymų</t>
  </si>
  <si>
    <t>Parengti investiciniai projektai bei pateiktos paraiškos finansavimui gauti iš Europos Sąjungos struktūrinių fondų, Lietuvos valstybės biudžeto (VIP), bei kitų Lietuvos ir Europos Bendrijų programų</t>
  </si>
  <si>
    <t>Pateiktų paraiškų skaičius</t>
  </si>
  <si>
    <t>Nekilnojamųjų daiktų pardavimo viešųjų aukcionų organizavimas</t>
  </si>
  <si>
    <t>Suorganizuotų aukcionų skaičius</t>
  </si>
  <si>
    <t>Turto perdavimo panaudos ar nuomos pagrindais, pagal patikėjimo sutartis organizavimas</t>
  </si>
  <si>
    <t>Nekilnojamų kultūros paveldo objektų stebėsena</t>
  </si>
  <si>
    <t>Surašytų būklės patikrinimo aktų skaičius</t>
  </si>
  <si>
    <t>Kultūros paveldo objektų priežiūra, tvarkymas, atnaujinimas</t>
  </si>
  <si>
    <t>Objektų skaičius</t>
  </si>
  <si>
    <t>Archeologiniai tyrimai</t>
  </si>
  <si>
    <t>Atliktų tyrimų skaičius</t>
  </si>
  <si>
    <t>Atstovavimas savivaldybės administracijai (kaip globos rūpybos įstaigai) ginant neįgaliųjų interesus</t>
  </si>
  <si>
    <t>Parengtų išvadų teismui skaičius</t>
  </si>
  <si>
    <t>Parengtų pareiškimų teismui skaičius</t>
  </si>
  <si>
    <t>Mokytojų atestacijos organizavimas ir vykdymas</t>
  </si>
  <si>
    <t>Atestuotų  mokytojų skaičius</t>
  </si>
  <si>
    <t>Tarpinstituciniai pasitarimai sprendžiant vaiko gerovės klausimus</t>
  </si>
  <si>
    <t>Tarpinstitucinių pasitarimų skaičius</t>
  </si>
  <si>
    <t>Viešųjų pirkimų skyrius</t>
  </si>
  <si>
    <t>Viešųjų pirkimų vykdymas</t>
  </si>
  <si>
    <t>Viešųjų pirkimų dokumentų viešinimas CVP IS</t>
  </si>
  <si>
    <t>Ūkio ir transporto tarnyba</t>
  </si>
  <si>
    <t>Administracijos ir jos padalinių aprūpinimo techniškai tvarkingomis transporto priemonėmis užtikrinimas</t>
  </si>
  <si>
    <t>Darbų saugos, darbuotojų saugos ir sveikatos, priešgaisrinių normų laikymosi užtikrinimas Administracijoje</t>
  </si>
  <si>
    <t>Profesinės rizikos veiksnių tyrimų rengimas, priemonių nelaimingų atsitikimų darbe ir profesinių ligų prevencijai rengimas, pagal profesinės rizikos vertinimo rezultatus darbo vietų, kuriose kontroliuojamų prevencinių priemonių įgyvendinimo terminų laikomąsi, nustatymas</t>
  </si>
  <si>
    <t>vnt./ tūkst. asm</t>
  </si>
  <si>
    <t>Bešeimininkių atliekų tvarkymas</t>
  </si>
  <si>
    <t>Avarinių melioracijos statinių remontas; melioracijos statinių remontas gyvenvietėse; griovių remontas ir priežiūra</t>
  </si>
  <si>
    <t>Melioracijos statinių rekonstravimas Pasvalio rajone</t>
  </si>
  <si>
    <t>Paramos skyrimo smulkaus verslo rėmimui administravimas</t>
  </si>
  <si>
    <t>Atliekų surinkimas ir tvarkymas</t>
  </si>
  <si>
    <t>Programų įgyvendinimas</t>
  </si>
  <si>
    <t>Miško želdinių ir žėlinių apsauga, bebrų gausos reguliavimas ir jų pastatytų užtvankų ardymas</t>
  </si>
  <si>
    <t xml:space="preserve">Plakatų, laikraščių, žurnalų, knygų, lankstinukų, skirtų aplinkosauginiam švietimui, įsigijimas bei prenumerata; Ugdymo įstaigų, nevyriausybinių organizacijų aplinkosauginė veikla, jų parengtų aplinkosauginių projektų ir programų įgyvendinimas   </t>
  </si>
  <si>
    <t>Užsakytų leidinių, užsakytų ugdymo įstaigoms ir seniunijoms, prenumeratos</t>
  </si>
  <si>
    <t>Seniūnijų bendro naudojimo teritorijose želdinių sodinimas, priežiūra</t>
  </si>
  <si>
    <t>Avarijų likvidavimo priemonių įsigijimas</t>
  </si>
  <si>
    <t>Gręžinių tamponavimas, bešeimininkių  apleistų teritorijų  tvarkymo darbai</t>
  </si>
  <si>
    <t>Invazinių pavojingų augalų naikinimas; saugojamų teritorijų, gamtos paminklų ir gamtos paveldo objektų tvarkymas ir kt.</t>
  </si>
  <si>
    <t>ha</t>
  </si>
  <si>
    <t>Išnaikintų inavazinių augalų plotas</t>
  </si>
  <si>
    <t>007 BENDRUOMENINĖS VEIKLOS IR JAUNIMO RĖMIMO PROGRAMA</t>
  </si>
  <si>
    <t>Bendruomeninės veiklos ir jaunimo rėmimo programa</t>
  </si>
  <si>
    <t>Vaikų ir jaunimo socializacijos programos koordinavimas ir įgyvendinimas</t>
  </si>
  <si>
    <t>Kvietimo teikti projektines paraiškas organizavimas, dalyvavimas jaunimo ir su jaunimu dirbančių organizacijų paraiškų vertinime, sutarčių su finansavimą gavusiomis organizacijomis parengimas, atsiskaitymo už lėšų panaudojimą priežiūra</t>
  </si>
  <si>
    <t>Jaunimo savanoriškos veiklos organizavimas ir priežiūra</t>
  </si>
  <si>
    <t>Jaunimo reiklaų tarybos veiklos plane numatytų priemonių įgyvendinimo koordinavimas</t>
  </si>
  <si>
    <t>Jaunimo mokymų, seminarų, konferencijų organizavimas</t>
  </si>
  <si>
    <t>Mobilaus darbo su jaunimu vykdymas</t>
  </si>
  <si>
    <t>Bendruomenių pateiktų projektų vertinimo organizavimas, sutarčių sudarymas, atsiskaitymo kontrolė</t>
  </si>
  <si>
    <t>Religinių bendrijų pateiktų projektų vertinimo organizavimas, sutarčių sudarymas, atsiskaitymo kontrolė</t>
  </si>
  <si>
    <t>Kvietimo teikti projektines paraiškas konkurso būdu organizavimas, dalyvavimas NVO paraiškų vertinime, sutarčių su finansavimą gavusiomis NVO parengimas, atsiskaitymo už lėšų panaudojimą priežiūra</t>
  </si>
  <si>
    <t>Pasvalio rajono vietos plėtros strategijos įgyvendinimas</t>
  </si>
  <si>
    <t>Pasvalio miesto vietos plėtros strategijos įgyvendinimas</t>
  </si>
  <si>
    <t>004 Kultūros ir turizmo programa</t>
  </si>
  <si>
    <t>Atliktų viešųjų pirkimų /Iš jų:</t>
  </si>
  <si>
    <t>Atliktų atvirų konkursų (supaprastintų)</t>
  </si>
  <si>
    <t>Atliktų pirkimų per CPO LT</t>
  </si>
  <si>
    <t>Paviešintos viešųjų pirkimų sutartys ir jų pakeitimai</t>
  </si>
  <si>
    <t>Atliktų atvirų konkursų (tarptautinių)</t>
  </si>
  <si>
    <t>Pareiškėjų priėmimas paramai už žemės ūkio naudmenas ir kitus plotus bei gyvulius gauti</t>
  </si>
  <si>
    <t>Priimtų paraiškų skaičius</t>
  </si>
  <si>
    <t>Valstybinės nuomojamos žemės apskaičiavimas ir tikslinimas</t>
  </si>
  <si>
    <t>Suformuotų deklaracijų skaičius, vnt.</t>
  </si>
  <si>
    <t>Teisės aktų projektai suderinti pagal terminus</t>
  </si>
  <si>
    <t>Finansinių ataskaitų rengimas</t>
  </si>
  <si>
    <t xml:space="preserve">vnt. </t>
  </si>
  <si>
    <t>Pasvalio rajono savivaldybės administracijos turto, pinigų ir įsipareigojimų inventorizacija</t>
  </si>
  <si>
    <t>Savivaldybės administracijos valdomo turto pardavimo viešame aukcione organizavimas</t>
  </si>
  <si>
    <t>Techniškai tvarkingos transporto priemonės</t>
  </si>
  <si>
    <t>Antikorupciniu požiūriu įvertinti  teisės aktų projektai, kuriuos privaloma įvertinti pagal Korupcijos prevencijos įstatymo 8 straipsnio 1 dalies nuostatas</t>
  </si>
  <si>
    <t>Savivaldybei pagal teisės aktus priskirtų archyvinių dokumentų tvarkymas</t>
  </si>
  <si>
    <t>Valstybinės kalbos vartojimo ir  taisyklingumo kontrolės užtikrinimas</t>
  </si>
  <si>
    <t>Dalyvavimas rengiant ir vykdant mobilizaciją, demobilizaciją, priimančiosios šalies paramą</t>
  </si>
  <si>
    <t>Civilinės saugos organizavimo funkcijos vykdymas</t>
  </si>
  <si>
    <t>Pirminės teisinės pagalbos gyventojams reikimas</t>
  </si>
  <si>
    <t xml:space="preserve">Pasvalio rajono savivaldybės interneto svetainės lankytojų skaičiaus metinis padidėjimas </t>
  </si>
  <si>
    <t>Mobilizacijos funkcijų vykdymo užtikrinimas</t>
  </si>
  <si>
    <t>Pasirengimas reaguoti į ekstremalias situacijas</t>
  </si>
  <si>
    <t>Pasvalio rajono savivaldybės apdovanojimų skyrimas</t>
  </si>
  <si>
    <t>Asmenų gavusių Pasvalio krašto premiją skaičius</t>
  </si>
  <si>
    <t>Visi skyriai  ir seniūnijos</t>
  </si>
  <si>
    <t>Saugomų dokumentų kiekis archyve</t>
  </si>
  <si>
    <t>Specialiosios visuomenės sveikatos rėmimo programos įgyvendinimas</t>
  </si>
  <si>
    <t>Pasvalio rajono savivaldybės paramos teikimas nenumatytais atvejais</t>
  </si>
  <si>
    <t>Vaiko minimalios ir vidutinės priežiūros įstatymo įgyvendinimo vykdymas</t>
  </si>
  <si>
    <t>Projekto "Pasvalio rajono savivaldybės gyventojų sveikatos stiprinimas"koordinavimas</t>
  </si>
  <si>
    <t>Projekto "Bendruomeninių socialinių paslaugų plėtra asmenims su negalia Pasvalio rajone"koordinavomas</t>
  </si>
  <si>
    <t>Projekto "Perėjimas nuo institucinės globos prie bendruomeninių paslaugų" koordinavimas</t>
  </si>
  <si>
    <t>Parengta dokumentacija</t>
  </si>
  <si>
    <t>Lyčių lygybę ir lygias galimybes skatinančių priemonių rengimas</t>
  </si>
  <si>
    <t>Projekto įgyvendinimas</t>
  </si>
  <si>
    <t>Projekto koordinavimas</t>
  </si>
  <si>
    <t>Pasvalio muzikos mokyklos pastato, adresu Vilniaus g. 5, LT-39146 Pasvalys,  dokumentacijos rengimas</t>
  </si>
  <si>
    <t>Parengtų techninių projektų/ekspertizių skaičius</t>
  </si>
  <si>
    <t>Investicinių projektų, galimybių studijų ir rinkodaros planų, reikalingų paraiškų teikimui rengimas</t>
  </si>
  <si>
    <t>Dokumentacijos rengimas ir projekto koordinavimas</t>
  </si>
  <si>
    <t>Projektų rengimas ir vykdymo priežiūra</t>
  </si>
  <si>
    <t>Dokumentacijos rengimas</t>
  </si>
  <si>
    <t>akad.val.</t>
  </si>
  <si>
    <t>Kvalifikacijos tobulinimo organizavimas pagal Administracijos direktoriaus  patvirtintus kvalifikacijos tobulinimo prioritetus ir planus</t>
  </si>
  <si>
    <t xml:space="preserve">Valstybės tarnautojų ir darbuotojų, dirbančių pagal darbo sutartis, per metus kėlusių kvalifikaciją, dalis nuo bendro darbuotojų skaičiaus (proc.) </t>
  </si>
  <si>
    <t>Atliktų santuokų sudarymo/santuokų nutraukimo įrašų skaičius</t>
  </si>
  <si>
    <t>Civilinės būklės aktų įrašų išrašų, kopijų išdavimas gyventojams</t>
  </si>
  <si>
    <t>LR Registrų centro elektroninės gyventojų duomenų bazės pildymas turimais civilinės būklės aktų įrašais</t>
  </si>
  <si>
    <t>Civilinės būklės aktų įrašų pakeitimo, papildymo, ištaisymo įrašų sudarymas</t>
  </si>
  <si>
    <t>Santuokų sudarymo/nutraukimo registravimas, atkūrimas ir įtraukimas į apskaitą</t>
  </si>
  <si>
    <t>Gimimų/mirimų registravimas, atkūrimas ir įtraukimas į apskaitą</t>
  </si>
  <si>
    <t>Laiku pildyta LR Registrų centro elektroninė gyventojų duomenų bazė</t>
  </si>
  <si>
    <t>Sudarytų įrašai skaičius</t>
  </si>
  <si>
    <t>Civilinės būklės aktų įrašų išrašų, kopijų išduotų gyventojams skaičius</t>
  </si>
  <si>
    <t>Neveiksnių asmenų būklės peržiūrėjimo užtikrinimas</t>
  </si>
  <si>
    <t>Jaunimo politikos įgyvendinimas</t>
  </si>
  <si>
    <t>Žemės ūkio funkcijų vykdymas</t>
  </si>
  <si>
    <t>Duomenų tekimas valstybės registrams</t>
  </si>
  <si>
    <t xml:space="preserve">Savivaldybės biudžeto projektas parengtas nustatyta tvarka ir  terminais </t>
  </si>
  <si>
    <t>Priemonės įgyvendinimo užtikrinimas</t>
  </si>
  <si>
    <t>Svalios progimnazijos ir Lėvens pagrindinės mokyklos stadionų dokumentacijos rengimas</t>
  </si>
  <si>
    <t>Laiku parengtų sutarčių skaičius</t>
  </si>
  <si>
    <t>Pasvalio rajono savivaldybės biudžeto formavimas ir vykdymas</t>
  </si>
  <si>
    <t>Elektroniniu parašu pasirašytų siunčiamų dokumentų  dalis (nuo visų išsiųstų dokumentų)</t>
  </si>
  <si>
    <t>Nustatyta tvarka ir terminais parengtos finansinės ataskaitos (metinė ir ketvirtinės)</t>
  </si>
  <si>
    <t>Atlikta ilgalaikio materialaus ir nematerialaus turto, žaliavų, medžiagų ir ūkinio inventoriaus, nebaigtos statybos, pinigų mokėtinų ir gautinių sumų inventorizacija</t>
  </si>
  <si>
    <t>Teisės aktų projektų, žmogiškųjų išteklių valdymo klausimais, rengimas</t>
  </si>
  <si>
    <t>Atstovavimas Savivaldybės administracijai ir Savivaldybės institucijoms teismuose</t>
  </si>
  <si>
    <t>Nustatytas Savivaldybės administracijos valstybės tarnautojų ir darbuotojų, dirbančių pagal darbo sutartis ir gaunančių užmokestį iš Savivaldybės biudžeto, pareigybių skaičius</t>
  </si>
  <si>
    <t>Priemonės vykdymo koordinavimas</t>
  </si>
  <si>
    <t>002-04-01-09 (RE)</t>
  </si>
  <si>
    <t>Projekto "Mobilių komandų plėtra Pasvalio rajono savivaldybėje" įgyvendinimas</t>
  </si>
  <si>
    <t>002-04-01-10 (RE)</t>
  </si>
  <si>
    <t>Projekto "Slaugytojų ir slaugytojų padėjėjų pritraukimas darbui į Pasvalio rajono savivaldybės asmens sveikatos priežiūros įstaigas" įgyvendinimas</t>
  </si>
  <si>
    <t>002-04-01-11 (PP)</t>
  </si>
  <si>
    <t>Projekto "Sveikatos centro sudėtyje teikiamų sveikatos priežiūros paslaugų infrastruktūros modernizavimas Pasvalio rajono savivaldybėje" įgyvendinimas</t>
  </si>
  <si>
    <t>002-04-01-12 (PP)</t>
  </si>
  <si>
    <t>Projekto "Sveikatos specialistų rengimas, pritraukimas Pasvalio rajono savivaldybėje" įgyvendinimas</t>
  </si>
  <si>
    <t>002-04-01-13 (PP)</t>
  </si>
  <si>
    <t>Projekto "Pasvalio rajono savivaldybės sveikatos centro veiklos modelio diegimas" įgyvendinimas</t>
  </si>
  <si>
    <t>Projekto "Mobilių komandų plėtra Pasvalio rajono savivaldybėje" koordinavimas</t>
  </si>
  <si>
    <t>Projekto "Slaugytojų ir slaugytojų padėjėjų pritraukimas darbui į Pasvalio rajono savivaldybės asmens sveikatos priežiūros įstaigas" koordinavimas</t>
  </si>
  <si>
    <t>Pritrauktų slaugytojų skaičius</t>
  </si>
  <si>
    <t>Pritrauktų salugytojų padėjėjų skaičius</t>
  </si>
  <si>
    <t>Įsigytos įrangos, įrenginių ir kito ilgalaikio turto, skaičius</t>
  </si>
  <si>
    <t>Projekto "Sveikatos centro sudėtyje teikiamų sveikatos priežiūros paslaugų infrastruktūros modernizavimas Pasvalio rajono savivaldybėje" koordinavimas</t>
  </si>
  <si>
    <t>Pritrauktų specialistų skačius</t>
  </si>
  <si>
    <t>Projekto "Sveikatos specialistų rengimas, pritraukimas Pasvalio rajono savivaldybėje" koordinavimas</t>
  </si>
  <si>
    <t>Projekto "Pasvalio rajono savivaldybės sveikatos centro veiklos modelio diegimas" koordinavimas</t>
  </si>
  <si>
    <t>Stebimų pacientų skaičius</t>
  </si>
  <si>
    <t>Socialinės globos paslaugų kompensavimas asmenims su negalia socialinės globos namuose ir šeimynose ir akredituotos socialinės priežiūros, teikiamos NVO, finansavimas</t>
  </si>
  <si>
    <t>002-04-02-18 (PP)</t>
  </si>
  <si>
    <t>Projekto „Bendruomeninių vaikų globos namų steigimas ir vaikų dienos centrų tinklo plėtra Pasvalio rajono savivaldybėje" įgyvendinimas</t>
  </si>
  <si>
    <t>002-04-02-19 (RE)</t>
  </si>
  <si>
    <t>Projekto "Pasvalio rajono savivaldybės inovatyvių ilgalaikės priežiūros paslaugų infrastruktūros plėtra" įgyvendinimas</t>
  </si>
  <si>
    <t>Vaikų, lankančių dienos centrus, skaičius</t>
  </si>
  <si>
    <t>Projekto „Bendruomeninių vaikų globos namų steigimas ir vaikų dienos centrų tinklo plėtra Pasvalio rajono savivaldybėje" koordinavimas</t>
  </si>
  <si>
    <t>Projekto "Pasvalio rajono savivaldybės inovatyvių ilgalaikės priežiūros paslaugų infrastruktūros plėtra" koordinavimas</t>
  </si>
  <si>
    <t>Naujos arba modernizuotos sveikatos priežiūros infrastruktūros naudotojų skaičius per metus</t>
  </si>
  <si>
    <t>Asmenims su negalia pritaikytų būstų skaičius</t>
  </si>
  <si>
    <t>Būsto aplinkos pritaikymas asmenims su negalia</t>
  </si>
  <si>
    <t>Asmenų su negalia NVO akredituotos socialinės reabilitacijos ir spec. transporto paslaugų teikimo finansavimas</t>
  </si>
  <si>
    <t>002-04-03-13 (PP)</t>
  </si>
  <si>
    <t>Trūkstamų specialistų pritraukimas į Pasvalio rajono policijos komisariatą</t>
  </si>
  <si>
    <t>Į rajoną pritrauktų specialistų skaičius</t>
  </si>
  <si>
    <t xml:space="preserve">Trūkstamų specialistų pritraukimas į Pasvalio rajono  policijos komisariatą </t>
  </si>
  <si>
    <t>002-04-04-21 (TP)</t>
  </si>
  <si>
    <t>Projekto "Materialinio nepritekliaus mažinimas Lietuvoje" įgyvendinimas</t>
  </si>
  <si>
    <t>Projekto "Materialinio nepritekliaus mažinimas Lietuvoje" koordinavimas</t>
  </si>
  <si>
    <t>002-04-04-22 (TD)</t>
  </si>
  <si>
    <t>Dokumentų priėmimas ir patikra, kompensacijos išmokėjimo dokumentų parengimas ir duomenų suvedimas į sistemas ir perdavimas Apskaitos skyriui</t>
  </si>
  <si>
    <t>Vaiko priežiūros kompensacinė išmoka</t>
  </si>
  <si>
    <t>Vaiko priežiūros kompensacinės išmokos gavėjų skaičius</t>
  </si>
  <si>
    <t>003-03-01-07 (PP)</t>
  </si>
  <si>
    <t>Projekto "Ankstyvojo ugdymo užtikrinimas vaikams iš socialinę riziką patiriančių šeimų" įgyvendinimas</t>
  </si>
  <si>
    <t>Projekto "Ankstyvojo ugdymo užtikrinimas vaikams iš socialinę riziką patiriančių šeimų" koordinavimas</t>
  </si>
  <si>
    <t>Vaikų skaičius, kuriems skirtas
finansavimas</t>
  </si>
  <si>
    <t>003-03-01-08 (PP)</t>
  </si>
  <si>
    <t>Projekto "Ugdymo priemonės mokykloms" įgyvendinimas</t>
  </si>
  <si>
    <t>Projekto "Ugdymo priemonės mokykloms" koordinavimas</t>
  </si>
  <si>
    <t>Įsigytų autobusų skaičius</t>
  </si>
  <si>
    <t>Projekto "Bendrų regiono savivaldybių turizmo maršrutų, skirtų kultūros paveldo objektams bei gamtos ir archeologiniams objektams populiarinti, sukūrimas ir jų rinkodara" įgyvendinimas</t>
  </si>
  <si>
    <t>Projekto "Maršrutuose esančių objektų infrastruktūros modernizavimas ir prieinamumo didinimas" įgyvendinimas</t>
  </si>
  <si>
    <t>004-02-01-12 (RE)</t>
  </si>
  <si>
    <t>Išplėsta/sukurta nauja gamtos ir kultūros objektų infrastruktūra</t>
  </si>
  <si>
    <t>004-02-02-09 (PP)</t>
  </si>
  <si>
    <t>Projekto "Pasvalys – Lietuvos kultūros sostinė 2027 m" įgyvendinimas</t>
  </si>
  <si>
    <t>Pasiruošimo darbai "Pasvalys – Lietuvos kultūros sostinė 2027 m"</t>
  </si>
  <si>
    <t>Projekto "Investicijoms tinkamų teritorijų išvystymo trūkumų šalinimas ir teritorijų, pritaikytų investicijoms plėtra Pasvalio r. sav." įgyvendinimas</t>
  </si>
  <si>
    <t>Projekto "Darnios funkcinės zonos viešojo transporto informacinės sistemos kūrimas Pasvalio r. sav." įgyvendinimas</t>
  </si>
  <si>
    <t>Projekto "Darnios FZ viešojo transporto informacinei sistemai pritaikytos viešojo transporto infrastruktūros kūrimas Pasvalio r. sav." įgyvendinimas</t>
  </si>
  <si>
    <t>Projekto "Judumo paslaugų plėtra Pasvalio r. sav." įgyvendinimas</t>
  </si>
  <si>
    <t>006-01-03-02 (TP)</t>
  </si>
  <si>
    <t>Pasvalio rajono savivaldybės uždarųjų akcinių bendrovių ataskaitinių finansinių metų nuostolių dengimas</t>
  </si>
  <si>
    <t>Paramą gavusių subjektų skaičius</t>
  </si>
  <si>
    <t>Projekto „3 konteinerių žaliųjų atliekų surinkimui kapinių teritorijose įrengimas ir gyventojų informavimas ir švietimas“ įgyvendinimas</t>
  </si>
  <si>
    <t>007-03-02-08 (TP)</t>
  </si>
  <si>
    <t>007-03-02-09 (PP)</t>
  </si>
  <si>
    <t>Pasvalio rajono savivaldybės jaunimo vasaros užimtumo ir integracijos į darbo rinką skatinimas</t>
  </si>
  <si>
    <t>Projekto "Nestacionarių socialinių paslaugų jaunimui plėtra Pasvalio rajono savivaldybėje“ įgyvendinimas</t>
  </si>
  <si>
    <t>Įkurta AJE</t>
  </si>
  <si>
    <t>Įdarbintų jaunų žmonių skaičius</t>
  </si>
  <si>
    <t>Pasvalio rajono savivaldybės jaunimo vasaros užimtumo ir integracijos į darbo rinką skatinima įtraukiant jaunus žmones</t>
  </si>
  <si>
    <t>007-05-02-06 (PP)</t>
  </si>
  <si>
    <t>Dalyvaujamojo biudžeto įgyvendinimas</t>
  </si>
  <si>
    <t>Įgyvendintų projektų skaičius</t>
  </si>
  <si>
    <t>Projektų pagal dalyvaujamojo biudžeto metodiką fnansavimas</t>
  </si>
  <si>
    <t>Gautų paraiškų skaičius</t>
  </si>
  <si>
    <t>Saugojamų teritorijų, gamtos objektų tvarkymo darbai, skaičius</t>
  </si>
  <si>
    <t xml:space="preserve">Duomenų perkėlimas į valstybinio duomenų centro virtualius serverius </t>
  </si>
  <si>
    <t>Į virtualius serverius perkeltų duomenų bazių  ir/ar  sistemų  kiekis</t>
  </si>
  <si>
    <t>Interneto svetainės www.pasvalys.lt atitiktis Bendrųjų reikalavimų valstybės ir savivaldybių institucijų ir įstaigų interneto svetainėms ir mobiliosioms programoms aprašo nuostatoms</t>
  </si>
  <si>
    <t>Suorganizuotų/ dalyvautų renginių su savivaldybėmis, įstaigomis, su kuriomis pasirašytos bendradarbiavimo sutartys, skaičius</t>
  </si>
  <si>
    <t>Gyventojų perspėjimo sistemos (sirenų) atnaujinimas</t>
  </si>
  <si>
    <t>mėn.</t>
  </si>
  <si>
    <t>Mokyklų, aprūpintų kompiuteriais ar / ir laboratorijos priemonėmis, skaičius</t>
  </si>
  <si>
    <t xml:space="preserve">Neformaliojo švietimo programų įgyvendinimo organizavimas, komisijos posėdžių skaičius / neformaliojo vaikų švietimo programų stebėsenos planų skaičius </t>
  </si>
  <si>
    <t>Trūkstamų sveikatos specialistų į Pasvalio rajono savivaldybės sveikatos priežiūros įstaigas pritraukimas apmokant rezidentūros studijas arba skiriant išmoką trūkstamos specialybės gydytojui</t>
  </si>
  <si>
    <t>Sukurta bendra turizmo informacinė sistema kartu su FZ savivaldybėmis</t>
  </si>
  <si>
    <t>002-04-03-14 (PP)</t>
  </si>
  <si>
    <t>Projekto "Priedangų infrastruktūros plėtra Pasvalio rajono savivaldybėje" įgyvendinimas</t>
  </si>
  <si>
    <t>Įrengtų priedangų skaičius įgyvendinant projektą</t>
  </si>
  <si>
    <t>Savivaldybės gyventojų, kuriems užtikrinta vieta priedangose, dalis</t>
  </si>
  <si>
    <t>Projekto "Priedangų infrastruktūros plėtra Pasvalio rajono savivaldybėje" koordinavimas</t>
  </si>
  <si>
    <t>002-04-03-15 (PP)</t>
  </si>
  <si>
    <t>Projekto "Civilinės saugos projektų rėmimas, stiprinant prevenciją, parengtį ir apsirūpinimą būtinų priemonių atsargomis" įgyvendinimas</t>
  </si>
  <si>
    <t xml:space="preserve">Projekto "Civilinės saugos projektų rėmimas, stiprinant prevenciją, parengtį ir apsirūpinimą būtinų priemonių atsargomis" koordinavimas </t>
  </si>
  <si>
    <t>Gyventojų skaičius, kurį savivaldybė pasirengs laikinai
apgyvendinti kolektyvinės apsaugos statiniuose</t>
  </si>
  <si>
    <t>003-03-01-09 (TN)</t>
  </si>
  <si>
    <t>Įtraukiojo ugdymo įgyvendinimas Pasvalio rajone</t>
  </si>
  <si>
    <t>Įtraikio ugdymo programos įgyvendinimas</t>
  </si>
  <si>
    <t>Atliktų, švietimo įstaigų poreikio pritaikyti aplinkas SUP mokiniams, vertinimų skaičius</t>
  </si>
  <si>
    <t>001-05-03-07 (TD)</t>
  </si>
  <si>
    <t>Darbo rinkos politikos rengimas ir įgyvendinimas</t>
  </si>
  <si>
    <t>Pasibaigus užimtumo didinimo programoms po 6 mėnesių dirbs arba vykdys savarankišką veiklą asmenų dalis iš užimtumo didinimo programų dalyvių skaičiaus</t>
  </si>
  <si>
    <t>Užimtumo didinimo programos įgyvendinimas</t>
  </si>
  <si>
    <t>003-03-01-05 (PP)</t>
  </si>
  <si>
    <t>„Tūkstantmečio mokyklų" programa</t>
  </si>
  <si>
    <t>Mokyklų, dalyvaujančių „Tūkstantmečio mokyklų" programoje, skaičius</t>
  </si>
  <si>
    <t>006-06-02-13 (TE)</t>
  </si>
  <si>
    <t>Projekto "Panevėžio regiono komunalinių atliekų tvarkymo infrastruktūros plėtra" įgyvendinimas</t>
  </si>
  <si>
    <t>Įrengti daiktų mainų punktus ir svarstyklės didžiųjų gabaritų atliekų surinkimo aikštelėse Pasvalyje ir Joniškėlyje</t>
  </si>
  <si>
    <t>Projekto įgyvendinimas koordinavimas</t>
  </si>
  <si>
    <t>PASVALIO RAJONO SAVIVALDYBĖS ADMINISTRACIJOS 2026 METŲ VEIKLOS PLANAS</t>
  </si>
  <si>
    <t>2026-ųjų m. asignavimai ir kitos lėšos</t>
  </si>
  <si>
    <t>001-05-03-01 (TP)</t>
  </si>
  <si>
    <t>Savivaldybės tarybos darbo organizavimo ir Savivaldybės tarybos ir mero sekretoriato veiklos užtikrinimas</t>
  </si>
  <si>
    <t>Savivladybės administracijos darbuotoju administravimas</t>
  </si>
  <si>
    <t>Darbuotojų administravimas</t>
  </si>
  <si>
    <t>Savivaldybės tarybos narių skaičius; Sekretoriato darbuotojų skaičius</t>
  </si>
  <si>
    <t>25/5</t>
  </si>
  <si>
    <t>002-04-01-14 (PP)</t>
  </si>
  <si>
    <t>Projekto "Socialinių paslaugų įstaigų senyvo amžiaus asmenims modernizavimas Pasvalio rajono savivaldybėje" įgyvendinimas</t>
  </si>
  <si>
    <t>Projekto "Socialinių paslaugų įstaigų senyvo amžiaus asmenims modernizavimas Pasvalio rajono savivaldybėje" koordinavimas</t>
  </si>
  <si>
    <t>Modernizuotos
socialinės rūpybos
infrastruktūros (ne
būsto) talpumas</t>
  </si>
  <si>
    <t>asm. per metus</t>
  </si>
  <si>
    <t>-</t>
  </si>
  <si>
    <t>20</t>
  </si>
  <si>
    <t>90</t>
  </si>
  <si>
    <t>2</t>
  </si>
  <si>
    <t>75</t>
  </si>
  <si>
    <t>95/370</t>
  </si>
  <si>
    <t>40</t>
  </si>
  <si>
    <t>1000</t>
  </si>
  <si>
    <t>3</t>
  </si>
  <si>
    <t>168/430</t>
  </si>
  <si>
    <t>10</t>
  </si>
  <si>
    <t>266</t>
  </si>
  <si>
    <t>200</t>
  </si>
  <si>
    <t>Parengtų finansinių galimybių pažymų skaičius</t>
  </si>
  <si>
    <t>0</t>
  </si>
  <si>
    <t>14</t>
  </si>
  <si>
    <t>1</t>
  </si>
  <si>
    <t>70</t>
  </si>
  <si>
    <t>55</t>
  </si>
  <si>
    <t>Profesionalaus sporto organizacijų, gavusių finansavimą, skaičius</t>
  </si>
  <si>
    <t>Profesionaliam sportui skirtų lėšų dalis nuo viso priemonės finansavimo</t>
  </si>
  <si>
    <t>Profesionalių sportininkų/ komandų dalyvavusių nacionaliniuose/ tarptautiniuose čempionatuose, skaičius</t>
  </si>
  <si>
    <t>Profesionalaus sporto pasiektų prizinių vietų skaičius</t>
  </si>
  <si>
    <t>Mėgėjiško sporto pasiektų prizinių vietų skaičius</t>
  </si>
  <si>
    <t>Jaunimo sportininkų, perėjusių į aukštesnio meistriškumo varžybas, skaičius</t>
  </si>
  <si>
    <t>30/650</t>
  </si>
  <si>
    <t>004-02-01-13 (RE)</t>
  </si>
  <si>
    <t>Projekto "Pasvalio r.  sav. Piliakalnių, karstinių įgriuvų ir gamtos objektų pritaikymas lankymui" įgyvendinimas</t>
  </si>
  <si>
    <t>Projekto "Pasvalio r. sav. sakralinio paveldo (ir gamtos objektų) pritaikymas lankymui" įgyvendinimas</t>
  </si>
  <si>
    <t>Projekto "Pasvalio r. sav. dvarų pritaikymas lankymui" įgyvendinimas</t>
  </si>
  <si>
    <t>Projekto įgyvendinimas ir dokumentacijos rengimas</t>
  </si>
  <si>
    <t>Įgyvendinta pasiruošimo veiklų</t>
  </si>
  <si>
    <t>005-06-02-01 (RE)</t>
  </si>
  <si>
    <t>Projekto "Nuotekų surinkimo ir geriamojo vandens tiekimo tinklų plėtra nei nuotekų valymo įrenginių įrengimas ir (arba) rekonstrukcija Pasvalio rajono savivaldybėje" įgyvendinimas</t>
  </si>
  <si>
    <t>Naujai įrengtų/ atnaujintų geriamojo vandens tiekimo tinklų ilgis</t>
  </si>
  <si>
    <t>Naujai įrengtų/ atnaujintų buitinių nuotekų surinkimo tinklų ilgis</t>
  </si>
  <si>
    <t>Naujai įrengtų/ atnaujintų buitinių nuotekų valymo įrenginių skaičius</t>
  </si>
  <si>
    <t>I-IV</t>
  </si>
  <si>
    <t>005-06-01-09 (RE)</t>
  </si>
  <si>
    <t>Projekto "Pasvalio rajono bevariklio transporto infrastruktūros įrengimas" įgyvendinimas</t>
  </si>
  <si>
    <t>Atnaujintų dviračių ir pėščiūjū takų ilgis</t>
  </si>
  <si>
    <t>140</t>
  </si>
  <si>
    <t>4500</t>
  </si>
  <si>
    <t>300</t>
  </si>
  <si>
    <t>15</t>
  </si>
  <si>
    <t>12</t>
  </si>
  <si>
    <t>27</t>
  </si>
  <si>
    <t>8</t>
  </si>
  <si>
    <t>17</t>
  </si>
  <si>
    <t>7</t>
  </si>
  <si>
    <t>Padalinių aprūpinimo darbo priemonėmis užtikrinimo lygis</t>
  </si>
  <si>
    <t>Instruktuotų darbuotojų dalis</t>
  </si>
  <si>
    <t>Suremontuotų / atnaujintų patalpų ir infrastruktūros objektų skaičius</t>
  </si>
  <si>
    <t>Atliktų patalpų remonto ir atnaujinimo darbai Administracijoje ir Savivaldybei priklausančiuose patalpose</t>
  </si>
  <si>
    <t>IV</t>
  </si>
  <si>
    <t>Nustatyta tvarka ir terminais parengtos biudžeto išlaidų sąmatos įvykdymo ataskaitos</t>
  </si>
  <si>
    <t>Savivaldybės administracijos vykdymo kontrolė ir ataskaitų rengimas</t>
  </si>
  <si>
    <t>I</t>
  </si>
  <si>
    <t>I-II</t>
  </si>
  <si>
    <t>II-IV</t>
  </si>
  <si>
    <t>III-IV</t>
  </si>
  <si>
    <t>II-III</t>
  </si>
  <si>
    <t>II</t>
  </si>
  <si>
    <t>Savivaldybės kontroliuojamų akcinių bendrovių ir viešųjų įstaigų finansinių ataskaitų rinkinių pateikimas Savivaldybės tarybai tvirtinti</t>
  </si>
  <si>
    <t>Parengtų finansinių atskaitų skaičius</t>
  </si>
  <si>
    <t> 6</t>
  </si>
  <si>
    <t>4 </t>
  </si>
  <si>
    <t> 90</t>
  </si>
  <si>
    <t> 12</t>
  </si>
  <si>
    <t> 1400</t>
  </si>
  <si>
    <t> I-IV</t>
  </si>
  <si>
    <t> II-III</t>
  </si>
  <si>
    <t> IV</t>
  </si>
  <si>
    <t>Administruotų valstybinės že,ės uomos mokesčio nepriemokų dalis nuo perduotos ieškojimui sumos</t>
  </si>
  <si>
    <t>Skolų už valstybinės žemės nuomos išieškojimo administravimas</t>
  </si>
  <si>
    <t>Savivaldybėje praktiką atlikusių studentų dalis nuo besikreipusių studentų skaičiaus (proc.)</t>
  </si>
  <si>
    <t>Jaunųjų specialistų praktinių gebėjimų ugdymo skatinimas Savivaldybėje</t>
  </si>
  <si>
    <t>Atliktų viešųjų pirkimų pavaldžioms įstaigoms</t>
  </si>
  <si>
    <t>Atliktų mažos vertės skelbiamos apklausos pirkimų</t>
  </si>
  <si>
    <t>237</t>
  </si>
  <si>
    <t>278</t>
  </si>
  <si>
    <t>378,5</t>
  </si>
  <si>
    <t>006-06-02-11 (RE)</t>
  </si>
  <si>
    <t xml:space="preserve">Projekto Didžiųjų gabaritų atliekų surinkimo  ir žaliųjų atliekų surinkimo aikštelė Saločių sen., Buiviškių kaimas´ įgyvendinimas                                                                                                                           </t>
  </si>
  <si>
    <t>Dokumentų rengimas projekto rengimui</t>
  </si>
  <si>
    <t>Pasvalio rajono savivaldybės bendrojo ugdymo mokyklų tinklo pertvarkos 2026-2030 m. bendrojo plano paregimas</t>
  </si>
  <si>
    <t>Parengtų planų skaičius</t>
  </si>
  <si>
    <t>Vyriausiasis specialistas</t>
  </si>
  <si>
    <t>Mobilizacijos ir pilietinio pasisipriešinimo departamento prie KAM pavestų atlikti užduočių įgyvendinimas
(ne mažiau, kaip)</t>
  </si>
  <si>
    <t>Pasvalio rajono savivaldybės bendrojo ugdymo mokyklų tinklo pertvarka</t>
  </si>
  <si>
    <t>Pertvarkytų mokyklų skaičius</t>
  </si>
  <si>
    <t>90/370</t>
  </si>
  <si>
    <t> 55/35</t>
  </si>
  <si>
    <t> 450</t>
  </si>
  <si>
    <t> 100</t>
  </si>
  <si>
    <t> 35</t>
  </si>
  <si>
    <t>2 / 1</t>
  </si>
  <si>
    <t>PATVIRTINTA
Pasvalio rajono savivaldybės administracijos direktoriaus 2026 m. gegužės 27 d. įsakymu Nr. DV-226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</si>
</sst>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3" x14ac:knownFonts="1">
    <font>
      <sz val="10"/>
      <name val="Arial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color theme="2" tint="-0.499984740745262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2" tint="-0.499984740745262"/>
      <name val="Times New Roman"/>
      <family val="1"/>
      <charset val="186"/>
    </font>
    <font>
      <sz val="9"/>
      <color theme="2" tint="-0.499984740745262"/>
      <name val="Times New Roman"/>
      <family val="1"/>
      <charset val="186"/>
    </font>
    <font>
      <sz val="9"/>
      <name val="Times New Roman"/>
      <family val="1"/>
      <charset val="186"/>
    </font>
    <font>
      <sz val="9"/>
      <color rgb="FF75717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FFFFFF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i/>
      <sz val="9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8"/>
      <name val="Arial"/>
      <family val="2"/>
      <charset val="186"/>
    </font>
    <font>
      <sz val="8"/>
      <color theme="2" tint="-0.499984740745262"/>
      <name val="Times New Roman"/>
      <family val="1"/>
      <charset val="186"/>
    </font>
    <font>
      <sz val="9"/>
      <color theme="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u/>
      <sz val="9"/>
      <color rgb="FF000000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9"/>
      <color rgb="FF00B050"/>
      <name val="Times New Roman"/>
      <family val="1"/>
      <charset val="186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b/>
      <u/>
      <sz val="9"/>
      <color indexed="8"/>
      <name val="Times New Roman"/>
      <family val="1"/>
      <charset val="186"/>
    </font>
    <font>
      <sz val="11"/>
      <color rgb="FF9C0006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9"/>
      <color theme="1"/>
      <name val="Times New Roman"/>
      <family val="1"/>
    </font>
    <font>
      <strike/>
      <sz val="9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0"/>
      </patternFill>
    </fill>
    <fill>
      <patternFill patternType="solid">
        <fgColor theme="2" tint="-9.9978637043366805E-2"/>
        <bgColor indexed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rgb="FFFF0000"/>
        <bgColor indexed="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C7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29" fillId="9" borderId="0" applyNumberFormat="0" applyBorder="0" applyAlignment="0" applyProtection="0"/>
    <xf numFmtId="0" fontId="30" fillId="0" borderId="0"/>
  </cellStyleXfs>
  <cellXfs count="260">
    <xf numFmtId="0" fontId="0" fillId="0" borderId="0" xfId="0"/>
    <xf numFmtId="0" fontId="1" fillId="0" borderId="0" xfId="0" applyFont="1"/>
    <xf numFmtId="0" fontId="5" fillId="7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5" fillId="7" borderId="7" xfId="0" applyFont="1" applyFill="1" applyBorder="1" applyAlignment="1">
      <alignment vertical="center" wrapText="1"/>
    </xf>
    <xf numFmtId="0" fontId="9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left" vertical="center" wrapText="1" readingOrder="1"/>
    </xf>
    <xf numFmtId="0" fontId="5" fillId="7" borderId="8" xfId="0" applyFont="1" applyFill="1" applyBorder="1" applyAlignment="1">
      <alignment vertical="center" wrapText="1"/>
    </xf>
    <xf numFmtId="0" fontId="12" fillId="8" borderId="18" xfId="0" applyFont="1" applyFill="1" applyBorder="1" applyAlignment="1">
      <alignment vertical="center" wrapText="1" readingOrder="1"/>
    </xf>
    <xf numFmtId="0" fontId="12" fillId="8" borderId="10" xfId="0" applyFont="1" applyFill="1" applyBorder="1" applyAlignment="1">
      <alignment vertical="center" wrapText="1" readingOrder="1"/>
    </xf>
    <xf numFmtId="0" fontId="13" fillId="7" borderId="13" xfId="0" applyFont="1" applyFill="1" applyBorder="1" applyAlignment="1">
      <alignment vertical="center" wrapText="1" readingOrder="1"/>
    </xf>
    <xf numFmtId="0" fontId="11" fillId="7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center" vertical="center" wrapText="1" readingOrder="1"/>
    </xf>
    <xf numFmtId="164" fontId="13" fillId="0" borderId="0" xfId="0" applyNumberFormat="1" applyFont="1" applyAlignment="1">
      <alignment horizontal="center" vertical="center" wrapText="1" readingOrder="1"/>
    </xf>
    <xf numFmtId="0" fontId="14" fillId="0" borderId="0" xfId="0" applyFont="1" applyAlignment="1">
      <alignment horizontal="right"/>
    </xf>
    <xf numFmtId="0" fontId="14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6" fillId="0" borderId="5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5" fillId="0" borderId="0" xfId="0" applyFont="1" applyAlignment="1">
      <alignment wrapText="1"/>
    </xf>
    <xf numFmtId="49" fontId="23" fillId="3" borderId="7" xfId="0" applyNumberFormat="1" applyFont="1" applyFill="1" applyBorder="1" applyAlignment="1" applyProtection="1">
      <alignment vertical="center" wrapText="1" readingOrder="1"/>
      <protection locked="0"/>
    </xf>
    <xf numFmtId="0" fontId="23" fillId="0" borderId="3" xfId="0" applyFont="1" applyBorder="1" applyAlignment="1" applyProtection="1">
      <alignment horizontal="center" vertical="center" wrapText="1" readingOrder="1"/>
      <protection locked="0"/>
    </xf>
    <xf numFmtId="49" fontId="9" fillId="3" borderId="7" xfId="0" applyNumberFormat="1" applyFont="1" applyFill="1" applyBorder="1" applyAlignment="1" applyProtection="1">
      <alignment vertical="center" wrapText="1" readingOrder="1"/>
      <protection locked="0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49" fontId="23" fillId="3" borderId="7" xfId="0" applyNumberFormat="1" applyFont="1" applyFill="1" applyBorder="1" applyAlignment="1" applyProtection="1">
      <alignment horizontal="left" vertical="center" wrapText="1" readingOrder="1"/>
      <protection locked="0"/>
    </xf>
    <xf numFmtId="0" fontId="9" fillId="4" borderId="3" xfId="0" applyFont="1" applyFill="1" applyBorder="1" applyAlignment="1">
      <alignment wrapText="1"/>
    </xf>
    <xf numFmtId="49" fontId="9" fillId="3" borderId="7" xfId="0" applyNumberFormat="1" applyFont="1" applyFill="1" applyBorder="1" applyAlignment="1" applyProtection="1">
      <alignment horizontal="left" vertical="center" wrapText="1" readingOrder="1"/>
      <protection locked="0"/>
    </xf>
    <xf numFmtId="0" fontId="9" fillId="4" borderId="3" xfId="0" applyFont="1" applyFill="1" applyBorder="1"/>
    <xf numFmtId="0" fontId="13" fillId="7" borderId="12" xfId="0" applyFont="1" applyFill="1" applyBorder="1" applyAlignment="1">
      <alignment vertical="center" wrapText="1" readingOrder="1"/>
    </xf>
    <xf numFmtId="0" fontId="9" fillId="4" borderId="3" xfId="0" applyFont="1" applyFill="1" applyBorder="1" applyAlignment="1">
      <alignment horizontal="center"/>
    </xf>
    <xf numFmtId="0" fontId="12" fillId="8" borderId="17" xfId="0" applyFont="1" applyFill="1" applyBorder="1" applyAlignment="1">
      <alignment vertical="center" wrapText="1" readingOrder="1"/>
    </xf>
    <xf numFmtId="49" fontId="23" fillId="4" borderId="7" xfId="0" applyNumberFormat="1" applyFont="1" applyFill="1" applyBorder="1" applyAlignment="1" applyProtection="1">
      <alignment horizontal="left" vertical="center" wrapText="1" readingOrder="1"/>
      <protection locked="0"/>
    </xf>
    <xf numFmtId="0" fontId="8" fillId="4" borderId="3" xfId="0" applyFont="1" applyFill="1" applyBorder="1" applyAlignment="1" applyProtection="1">
      <alignment horizontal="center" vertical="center" wrapText="1" readingOrder="1"/>
      <protection locked="0"/>
    </xf>
    <xf numFmtId="49" fontId="9" fillId="4" borderId="3" xfId="0" applyNumberFormat="1" applyFont="1" applyFill="1" applyBorder="1" applyAlignment="1" applyProtection="1">
      <alignment horizontal="left" vertical="center" wrapText="1" readingOrder="1"/>
      <protection locked="0"/>
    </xf>
    <xf numFmtId="0" fontId="23" fillId="4" borderId="3" xfId="0" applyFont="1" applyFill="1" applyBorder="1" applyAlignment="1" applyProtection="1">
      <alignment horizontal="left" wrapText="1" readingOrder="1"/>
      <protection locked="0"/>
    </xf>
    <xf numFmtId="0" fontId="23" fillId="4" borderId="3" xfId="0" applyFont="1" applyFill="1" applyBorder="1" applyAlignment="1" applyProtection="1">
      <alignment horizontal="left" vertical="center" wrapText="1" readingOrder="1"/>
      <protection locked="0"/>
    </xf>
    <xf numFmtId="0" fontId="19" fillId="4" borderId="3" xfId="0" applyFont="1" applyFill="1" applyBorder="1" applyAlignment="1" applyProtection="1">
      <alignment horizontal="center" vertical="center" wrapText="1" readingOrder="1"/>
      <protection locked="0"/>
    </xf>
    <xf numFmtId="0" fontId="8" fillId="4" borderId="3" xfId="2" applyFont="1" applyFill="1" applyBorder="1" applyAlignment="1" applyProtection="1">
      <alignment horizontal="center" vertical="center" wrapText="1" readingOrder="1"/>
      <protection locked="0"/>
    </xf>
    <xf numFmtId="0" fontId="23" fillId="4" borderId="3" xfId="0" applyFont="1" applyFill="1" applyBorder="1" applyAlignment="1" applyProtection="1">
      <alignment horizontal="center" wrapText="1" readingOrder="1"/>
      <protection locked="0"/>
    </xf>
    <xf numFmtId="0" fontId="9" fillId="4" borderId="3" xfId="0" applyFont="1" applyFill="1" applyBorder="1" applyAlignment="1" applyProtection="1">
      <alignment horizontal="center" wrapText="1" readingOrder="1"/>
      <protection locked="0"/>
    </xf>
    <xf numFmtId="49" fontId="9" fillId="4" borderId="3" xfId="0" applyNumberFormat="1" applyFont="1" applyFill="1" applyBorder="1" applyAlignment="1">
      <alignment horizontal="center"/>
    </xf>
    <xf numFmtId="0" fontId="9" fillId="0" borderId="3" xfId="0" applyFont="1" applyBorder="1" applyAlignment="1" applyProtection="1">
      <alignment horizontal="center" vertical="center" wrapText="1" readingOrder="1"/>
      <protection locked="0"/>
    </xf>
    <xf numFmtId="49" fontId="9" fillId="4" borderId="3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7" fillId="0" borderId="19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left" vertical="center" wrapText="1" readingOrder="1"/>
    </xf>
    <xf numFmtId="164" fontId="9" fillId="0" borderId="0" xfId="0" applyNumberFormat="1" applyFont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1"/>
    </xf>
    <xf numFmtId="164" fontId="5" fillId="0" borderId="0" xfId="0" applyNumberFormat="1" applyFont="1" applyAlignment="1">
      <alignment horizontal="center" vertical="center" wrapText="1" readingOrder="1"/>
    </xf>
    <xf numFmtId="0" fontId="12" fillId="0" borderId="0" xfId="0" applyFont="1" applyAlignment="1">
      <alignment vertical="center" wrapText="1" readingOrder="1"/>
    </xf>
    <xf numFmtId="164" fontId="12" fillId="0" borderId="0" xfId="0" applyNumberFormat="1" applyFont="1" applyAlignment="1">
      <alignment horizontal="center" vertical="center" wrapText="1" readingOrder="1"/>
    </xf>
    <xf numFmtId="0" fontId="13" fillId="0" borderId="0" xfId="0" applyFont="1" applyAlignment="1">
      <alignment vertical="center" wrapText="1" readingOrder="1"/>
    </xf>
    <xf numFmtId="164" fontId="14" fillId="0" borderId="0" xfId="0" applyNumberFormat="1" applyFont="1" applyAlignment="1">
      <alignment horizontal="center" vertical="center" wrapText="1" readingOrder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vertical="center" wrapText="1"/>
    </xf>
    <xf numFmtId="164" fontId="24" fillId="8" borderId="10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center" vertical="center" wrapText="1" readingOrder="1"/>
    </xf>
    <xf numFmtId="164" fontId="5" fillId="0" borderId="3" xfId="0" applyNumberFormat="1" applyFont="1" applyBorder="1" applyAlignment="1">
      <alignment horizontal="center" vertical="center" wrapText="1" readingOrder="1"/>
    </xf>
    <xf numFmtId="164" fontId="9" fillId="0" borderId="14" xfId="0" applyNumberFormat="1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center" wrapText="1" readingOrder="1"/>
    </xf>
    <xf numFmtId="0" fontId="6" fillId="0" borderId="22" xfId="0" applyFont="1" applyBorder="1" applyAlignment="1">
      <alignment horizontal="left" vertical="center" wrapText="1" readingOrder="1"/>
    </xf>
    <xf numFmtId="0" fontId="12" fillId="8" borderId="21" xfId="0" applyFont="1" applyFill="1" applyBorder="1" applyAlignment="1">
      <alignment vertical="center" wrapText="1" readingOrder="1"/>
    </xf>
    <xf numFmtId="0" fontId="9" fillId="0" borderId="0" xfId="0" applyFont="1" applyAlignment="1">
      <alignment wrapText="1"/>
    </xf>
    <xf numFmtId="0" fontId="13" fillId="7" borderId="10" xfId="0" applyFont="1" applyFill="1" applyBorder="1" applyAlignment="1">
      <alignment vertical="center" wrapText="1" readingOrder="1"/>
    </xf>
    <xf numFmtId="164" fontId="5" fillId="0" borderId="2" xfId="0" applyNumberFormat="1" applyFont="1" applyBorder="1" applyAlignment="1">
      <alignment horizontal="center" vertical="center" wrapText="1" readingOrder="1"/>
    </xf>
    <xf numFmtId="164" fontId="5" fillId="0" borderId="9" xfId="0" applyNumberFormat="1" applyFont="1" applyBorder="1" applyAlignment="1">
      <alignment horizontal="center" vertical="center" wrapText="1" readingOrder="1"/>
    </xf>
    <xf numFmtId="164" fontId="9" fillId="0" borderId="9" xfId="0" applyNumberFormat="1" applyFont="1" applyBorder="1" applyAlignment="1">
      <alignment horizontal="center" vertical="center" wrapText="1" readingOrder="1"/>
    </xf>
    <xf numFmtId="164" fontId="9" fillId="0" borderId="16" xfId="0" applyNumberFormat="1" applyFont="1" applyBorder="1" applyAlignment="1">
      <alignment horizontal="center" vertical="center" wrapText="1" readingOrder="1"/>
    </xf>
    <xf numFmtId="164" fontId="24" fillId="8" borderId="15" xfId="0" applyNumberFormat="1" applyFont="1" applyFill="1" applyBorder="1" applyAlignment="1">
      <alignment horizontal="center" vertical="center" wrapText="1" readingOrder="1"/>
    </xf>
    <xf numFmtId="49" fontId="23" fillId="3" borderId="3" xfId="0" applyNumberFormat="1" applyFont="1" applyFill="1" applyBorder="1" applyAlignment="1" applyProtection="1">
      <alignment vertical="center" wrapText="1" readingOrder="1"/>
      <protection locked="0"/>
    </xf>
    <xf numFmtId="49" fontId="9" fillId="3" borderId="3" xfId="0" applyNumberFormat="1" applyFont="1" applyFill="1" applyBorder="1" applyAlignment="1" applyProtection="1">
      <alignment vertical="center" wrapText="1" readingOrder="1"/>
      <protection locked="0"/>
    </xf>
    <xf numFmtId="49" fontId="20" fillId="3" borderId="3" xfId="0" applyNumberFormat="1" applyFont="1" applyFill="1" applyBorder="1" applyAlignment="1" applyProtection="1">
      <alignment vertical="center" wrapText="1" readingOrder="1"/>
      <protection locked="0"/>
    </xf>
    <xf numFmtId="164" fontId="18" fillId="0" borderId="0" xfId="0" applyNumberFormat="1" applyFont="1" applyAlignment="1">
      <alignment horizontal="center" vertical="center" wrapText="1" readingOrder="1"/>
    </xf>
    <xf numFmtId="0" fontId="31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0" fontId="26" fillId="0" borderId="3" xfId="0" applyFont="1" applyBorder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23" fillId="0" borderId="3" xfId="0" applyFont="1" applyBorder="1" applyAlignment="1" applyProtection="1">
      <alignment horizontal="left" vertical="center" wrapText="1" readingOrder="1"/>
      <protection locked="0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 readingOrder="1"/>
      <protection locked="0"/>
    </xf>
    <xf numFmtId="0" fontId="26" fillId="0" borderId="3" xfId="0" applyFont="1" applyBorder="1" applyAlignment="1" applyProtection="1">
      <alignment horizontal="left" vertical="center" wrapText="1" readingOrder="1"/>
      <protection locked="0"/>
    </xf>
    <xf numFmtId="0" fontId="9" fillId="0" borderId="3" xfId="2" applyFont="1" applyBorder="1" applyAlignment="1">
      <alignment horizontal="left" vertical="center" wrapText="1"/>
    </xf>
    <xf numFmtId="0" fontId="9" fillId="0" borderId="3" xfId="8" applyFont="1" applyBorder="1" applyAlignment="1">
      <alignment vertical="center" wrapText="1"/>
    </xf>
    <xf numFmtId="0" fontId="9" fillId="0" borderId="3" xfId="8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2" fillId="8" borderId="20" xfId="0" applyFont="1" applyFill="1" applyBorder="1" applyAlignment="1">
      <alignment vertical="center" wrapText="1" readingOrder="1"/>
    </xf>
    <xf numFmtId="0" fontId="26" fillId="0" borderId="3" xfId="0" applyFont="1" applyBorder="1" applyAlignment="1">
      <alignment horizontal="center" vertical="center" wrapText="1"/>
    </xf>
    <xf numFmtId="0" fontId="9" fillId="0" borderId="3" xfId="2" applyFont="1" applyBorder="1" applyAlignment="1" applyProtection="1">
      <alignment horizontal="center" vertical="center" wrapText="1" readingOrder="1"/>
      <protection locked="0"/>
    </xf>
    <xf numFmtId="49" fontId="9" fillId="0" borderId="3" xfId="0" applyNumberFormat="1" applyFont="1" applyBorder="1" applyAlignment="1">
      <alignment horizontal="center" vertical="center"/>
    </xf>
    <xf numFmtId="0" fontId="9" fillId="0" borderId="3" xfId="7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 applyProtection="1">
      <alignment vertical="center" wrapText="1" readingOrder="1"/>
      <protection locked="0"/>
    </xf>
    <xf numFmtId="164" fontId="9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 applyProtection="1">
      <alignment horizontal="center" vertical="center" wrapText="1" readingOrder="1"/>
      <protection locked="0"/>
    </xf>
    <xf numFmtId="0" fontId="9" fillId="4" borderId="3" xfId="0" applyFont="1" applyFill="1" applyBorder="1" applyAlignment="1" applyProtection="1">
      <alignment horizontal="left" vertical="center" wrapText="1" readingOrder="1"/>
      <protection locked="0"/>
    </xf>
    <xf numFmtId="49" fontId="9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9" fillId="4" borderId="3" xfId="0" applyFont="1" applyFill="1" applyBorder="1" applyAlignment="1" applyProtection="1">
      <alignment vertical="center" wrapText="1" readingOrder="1"/>
      <protection locked="0"/>
    </xf>
    <xf numFmtId="0" fontId="9" fillId="4" borderId="3" xfId="0" applyFont="1" applyFill="1" applyBorder="1" applyAlignment="1">
      <alignment horizontal="left" wrapText="1"/>
    </xf>
    <xf numFmtId="49" fontId="9" fillId="4" borderId="3" xfId="0" applyNumberFormat="1" applyFont="1" applyFill="1" applyBorder="1" applyAlignment="1">
      <alignment horizontal="center" wrapText="1"/>
    </xf>
    <xf numFmtId="49" fontId="9" fillId="2" borderId="7" xfId="0" applyNumberFormat="1" applyFont="1" applyFill="1" applyBorder="1" applyAlignment="1" applyProtection="1">
      <alignment horizontal="left" vertical="center" wrapText="1" readingOrder="1"/>
      <protection locked="0"/>
    </xf>
    <xf numFmtId="49" fontId="23" fillId="5" borderId="7" xfId="0" applyNumberFormat="1" applyFont="1" applyFill="1" applyBorder="1" applyAlignment="1" applyProtection="1">
      <alignment horizontal="left" vertical="center" wrapText="1" readingOrder="1"/>
      <protection locked="0"/>
    </xf>
    <xf numFmtId="164" fontId="9" fillId="4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24" fillId="6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left"/>
    </xf>
    <xf numFmtId="49" fontId="19" fillId="4" borderId="3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 applyProtection="1">
      <alignment horizontal="left" vertical="center" wrapText="1" readingOrder="1"/>
      <protection locked="0"/>
    </xf>
    <xf numFmtId="164" fontId="9" fillId="0" borderId="9" xfId="2" applyNumberFormat="1" applyFont="1" applyBorder="1" applyAlignment="1" applyProtection="1">
      <alignment horizontal="center" vertical="center" wrapText="1" readingOrder="1"/>
      <protection locked="0"/>
    </xf>
    <xf numFmtId="0" fontId="9" fillId="4" borderId="3" xfId="0" applyFont="1" applyFill="1" applyBorder="1" applyAlignment="1">
      <alignment horizontal="center" wrapText="1"/>
    </xf>
    <xf numFmtId="0" fontId="20" fillId="4" borderId="3" xfId="0" applyFont="1" applyFill="1" applyBorder="1" applyAlignment="1">
      <alignment wrapText="1"/>
    </xf>
    <xf numFmtId="0" fontId="20" fillId="4" borderId="3" xfId="0" applyFont="1" applyFill="1" applyBorder="1"/>
    <xf numFmtId="49" fontId="20" fillId="4" borderId="3" xfId="0" applyNumberFormat="1" applyFont="1" applyFill="1" applyBorder="1" applyAlignment="1">
      <alignment horizontal="center"/>
    </xf>
    <xf numFmtId="164" fontId="9" fillId="4" borderId="9" xfId="2" applyNumberFormat="1" applyFont="1" applyFill="1" applyBorder="1" applyAlignment="1" applyProtection="1">
      <alignment horizontal="center" vertical="center" wrapText="1" readingOrder="1"/>
      <protection locked="0"/>
    </xf>
    <xf numFmtId="49" fontId="9" fillId="4" borderId="3" xfId="0" applyNumberFormat="1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wrapText="1"/>
    </xf>
    <xf numFmtId="0" fontId="9" fillId="4" borderId="3" xfId="2" applyFont="1" applyFill="1" applyBorder="1"/>
    <xf numFmtId="49" fontId="9" fillId="4" borderId="3" xfId="2" applyNumberFormat="1" applyFont="1" applyFill="1" applyBorder="1" applyAlignment="1">
      <alignment horizontal="center"/>
    </xf>
    <xf numFmtId="164" fontId="20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9" xfId="0" applyFont="1" applyBorder="1"/>
    <xf numFmtId="0" fontId="9" fillId="4" borderId="3" xfId="0" applyFont="1" applyFill="1" applyBorder="1" applyAlignment="1" applyProtection="1">
      <alignment horizontal="center" vertical="center" wrapText="1" readingOrder="1"/>
      <protection locked="0"/>
    </xf>
    <xf numFmtId="0" fontId="17" fillId="4" borderId="3" xfId="0" applyFont="1" applyFill="1" applyBorder="1" applyAlignment="1" applyProtection="1">
      <alignment horizontal="center" vertical="center" wrapText="1" readingOrder="1"/>
      <protection locked="0"/>
    </xf>
    <xf numFmtId="0" fontId="26" fillId="4" borderId="3" xfId="0" applyFont="1" applyFill="1" applyBorder="1" applyAlignment="1">
      <alignment vertical="center" wrapText="1"/>
    </xf>
    <xf numFmtId="0" fontId="26" fillId="4" borderId="3" xfId="0" applyFont="1" applyFill="1" applyBorder="1"/>
    <xf numFmtId="49" fontId="26" fillId="4" borderId="3" xfId="0" applyNumberFormat="1" applyFont="1" applyFill="1" applyBorder="1" applyAlignment="1">
      <alignment horizontal="center"/>
    </xf>
    <xf numFmtId="49" fontId="26" fillId="0" borderId="3" xfId="2" applyNumberFormat="1" applyFont="1" applyBorder="1" applyAlignment="1">
      <alignment horizontal="center" vertical="center"/>
    </xf>
    <xf numFmtId="49" fontId="23" fillId="5" borderId="7" xfId="0" applyNumberFormat="1" applyFont="1" applyFill="1" applyBorder="1" applyAlignment="1" applyProtection="1">
      <alignment vertical="center" wrapText="1" readingOrder="1"/>
      <protection locked="0"/>
    </xf>
    <xf numFmtId="0" fontId="5" fillId="0" borderId="9" xfId="0" applyFont="1" applyBorder="1" applyAlignment="1">
      <alignment horizontal="center" vertical="center" wrapText="1" readingOrder="1"/>
    </xf>
    <xf numFmtId="164" fontId="9" fillId="0" borderId="15" xfId="0" applyNumberFormat="1" applyFont="1" applyBorder="1" applyAlignment="1">
      <alignment horizontal="center" vertical="center" wrapText="1" readingOrder="1"/>
    </xf>
    <xf numFmtId="0" fontId="5" fillId="7" borderId="24" xfId="0" applyFont="1" applyFill="1" applyBorder="1" applyAlignment="1">
      <alignment vertical="center" wrapText="1"/>
    </xf>
    <xf numFmtId="0" fontId="6" fillId="0" borderId="25" xfId="0" applyFont="1" applyBorder="1" applyAlignment="1">
      <alignment horizontal="left" vertical="center" wrapText="1" readingOrder="1"/>
    </xf>
    <xf numFmtId="164" fontId="5" fillId="0" borderId="26" xfId="0" applyNumberFormat="1" applyFont="1" applyBorder="1" applyAlignment="1">
      <alignment horizontal="center" vertical="center" wrapText="1" readingOrder="1"/>
    </xf>
    <xf numFmtId="164" fontId="9" fillId="0" borderId="9" xfId="0" applyNumberFormat="1" applyFont="1" applyBorder="1" applyAlignment="1" applyProtection="1">
      <alignment vertical="center" wrapText="1" readingOrder="1"/>
      <protection locked="0"/>
    </xf>
    <xf numFmtId="0" fontId="20" fillId="0" borderId="28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8" xfId="0" applyFont="1" applyBorder="1" applyAlignment="1" applyProtection="1">
      <alignment horizontal="center" vertical="center" wrapText="1" readingOrder="1"/>
      <protection locked="0"/>
    </xf>
    <xf numFmtId="0" fontId="9" fillId="0" borderId="33" xfId="0" applyFont="1" applyBorder="1" applyAlignment="1" applyProtection="1">
      <alignment horizontal="center" vertical="center" wrapText="1" readingOrder="1"/>
      <protection locked="0"/>
    </xf>
    <xf numFmtId="0" fontId="9" fillId="0" borderId="28" xfId="2" applyFont="1" applyBorder="1" applyAlignment="1">
      <alignment horizontal="left" vertical="center" wrapText="1"/>
    </xf>
    <xf numFmtId="0" fontId="9" fillId="0" borderId="33" xfId="7" applyFont="1" applyFill="1" applyBorder="1" applyAlignment="1" applyProtection="1">
      <alignment horizontal="center" vertical="center" wrapText="1" readingOrder="1"/>
      <protection locked="0"/>
    </xf>
    <xf numFmtId="0" fontId="26" fillId="0" borderId="25" xfId="2" applyFont="1" applyBorder="1" applyAlignment="1" applyProtection="1">
      <alignment horizontal="center" vertical="center" wrapText="1" readingOrder="1"/>
      <protection locked="0"/>
    </xf>
    <xf numFmtId="0" fontId="26" fillId="0" borderId="33" xfId="0" applyFont="1" applyBorder="1" applyAlignment="1" applyProtection="1">
      <alignment horizontal="center" vertical="center" wrapText="1" readingOrder="1"/>
      <protection locked="0"/>
    </xf>
    <xf numFmtId="49" fontId="9" fillId="4" borderId="28" xfId="0" applyNumberFormat="1" applyFont="1" applyFill="1" applyBorder="1" applyAlignment="1">
      <alignment horizontal="center"/>
    </xf>
    <xf numFmtId="0" fontId="26" fillId="0" borderId="25" xfId="0" applyFont="1" applyBorder="1" applyAlignment="1" applyProtection="1">
      <alignment horizontal="center" vertical="center" wrapText="1" readingOrder="1"/>
      <protection locked="0"/>
    </xf>
    <xf numFmtId="49" fontId="26" fillId="0" borderId="25" xfId="2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6" fillId="0" borderId="36" xfId="0" applyFont="1" applyBorder="1" applyAlignment="1" applyProtection="1">
      <alignment horizontal="center" vertical="center" wrapText="1" readingOrder="1"/>
      <protection locked="0"/>
    </xf>
    <xf numFmtId="164" fontId="9" fillId="0" borderId="9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3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34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35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27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28" xfId="0" applyNumberFormat="1" applyFont="1" applyBorder="1" applyAlignment="1" applyProtection="1">
      <alignment horizontal="center" vertical="center" wrapText="1" readingOrder="1"/>
      <protection locked="0"/>
    </xf>
    <xf numFmtId="49" fontId="23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 applyProtection="1">
      <alignment horizontal="center" vertical="center" wrapText="1" readingOrder="1"/>
      <protection locked="0"/>
    </xf>
    <xf numFmtId="0" fontId="8" fillId="0" borderId="3" xfId="0" applyFont="1" applyBorder="1" applyAlignment="1" applyProtection="1">
      <alignment horizontal="center" vertical="center" wrapText="1" readingOrder="1"/>
      <protection locked="0"/>
    </xf>
    <xf numFmtId="0" fontId="23" fillId="0" borderId="3" xfId="0" applyFont="1" applyBorder="1" applyAlignment="1" applyProtection="1">
      <alignment horizontal="left" vertical="center" wrapText="1" readingOrder="1"/>
      <protection locked="0"/>
    </xf>
    <xf numFmtId="0" fontId="9" fillId="0" borderId="25" xfId="0" applyFont="1" applyBorder="1" applyAlignment="1" applyProtection="1">
      <alignment horizontal="center" vertical="center" wrapText="1" readingOrder="1"/>
      <protection locked="0"/>
    </xf>
    <xf numFmtId="0" fontId="9" fillId="0" borderId="27" xfId="0" applyFont="1" applyBorder="1" applyAlignment="1" applyProtection="1">
      <alignment horizontal="center" vertical="center" wrapText="1" readingOrder="1"/>
      <protection locked="0"/>
    </xf>
    <xf numFmtId="0" fontId="9" fillId="0" borderId="28" xfId="0" applyFont="1" applyBorder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 readingOrder="1"/>
      <protection locked="0"/>
    </xf>
    <xf numFmtId="0" fontId="20" fillId="0" borderId="3" xfId="0" applyFont="1" applyBorder="1" applyAlignment="1">
      <alignment horizontal="left" vertical="center" wrapText="1"/>
    </xf>
    <xf numFmtId="0" fontId="23" fillId="0" borderId="3" xfId="0" applyFont="1" applyBorder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>
      <alignment horizontal="center"/>
    </xf>
    <xf numFmtId="0" fontId="26" fillId="0" borderId="3" xfId="0" applyFont="1" applyBorder="1" applyAlignment="1">
      <alignment horizontal="left" vertical="center"/>
    </xf>
    <xf numFmtId="0" fontId="9" fillId="0" borderId="4" xfId="0" applyFont="1" applyBorder="1" applyAlignment="1" applyProtection="1">
      <alignment horizontal="center" vertical="center" wrapText="1" readingOrder="1"/>
      <protection locked="0"/>
    </xf>
    <xf numFmtId="0" fontId="26" fillId="0" borderId="25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26" fillId="0" borderId="25" xfId="6" applyFont="1" applyBorder="1" applyAlignment="1">
      <alignment horizontal="left" vertical="center" wrapText="1"/>
    </xf>
    <xf numFmtId="0" fontId="26" fillId="0" borderId="28" xfId="6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6" fillId="0" borderId="25" xfId="0" applyFont="1" applyBorder="1" applyAlignment="1" applyProtection="1">
      <alignment horizontal="center" vertical="center" wrapText="1" readingOrder="1"/>
      <protection locked="0"/>
    </xf>
    <xf numFmtId="0" fontId="26" fillId="0" borderId="28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3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left"/>
    </xf>
    <xf numFmtId="0" fontId="28" fillId="0" borderId="0" xfId="0" applyFont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24" fillId="6" borderId="8" xfId="0" applyFont="1" applyFill="1" applyBorder="1" applyAlignment="1" applyProtection="1">
      <alignment horizontal="right" vertical="center" wrapText="1" readingOrder="1"/>
      <protection locked="0"/>
    </xf>
    <xf numFmtId="0" fontId="24" fillId="6" borderId="5" xfId="0" applyFont="1" applyFill="1" applyBorder="1" applyAlignment="1" applyProtection="1">
      <alignment horizontal="right" vertical="center" wrapText="1" readingOrder="1"/>
      <protection locked="0"/>
    </xf>
    <xf numFmtId="0" fontId="9" fillId="2" borderId="3" xfId="0" applyFont="1" applyFill="1" applyBorder="1" applyAlignment="1" applyProtection="1">
      <alignment horizontal="left" vertical="center" wrapText="1" readingOrder="1"/>
      <protection locked="0"/>
    </xf>
    <xf numFmtId="0" fontId="9" fillId="2" borderId="9" xfId="0" applyFont="1" applyFill="1" applyBorder="1" applyAlignment="1" applyProtection="1">
      <alignment horizontal="left" vertical="center" wrapText="1" readingOrder="1"/>
      <protection locked="0"/>
    </xf>
    <xf numFmtId="0" fontId="9" fillId="5" borderId="3" xfId="0" applyFont="1" applyFill="1" applyBorder="1" applyAlignment="1" applyProtection="1">
      <alignment horizontal="left" vertical="center" wrapText="1" readingOrder="1"/>
      <protection locked="0"/>
    </xf>
    <xf numFmtId="0" fontId="9" fillId="5" borderId="9" xfId="0" applyFont="1" applyFill="1" applyBorder="1" applyAlignment="1" applyProtection="1">
      <alignment horizontal="left" vertical="center" wrapText="1" readingOrder="1"/>
      <protection locked="0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26" fillId="0" borderId="3" xfId="0" applyFont="1" applyBorder="1" applyAlignment="1" applyProtection="1">
      <alignment horizontal="left" vertical="center" wrapText="1" readingOrder="1"/>
      <protection locked="0"/>
    </xf>
    <xf numFmtId="0" fontId="26" fillId="0" borderId="3" xfId="0" applyFont="1" applyBorder="1" applyAlignment="1" applyProtection="1">
      <alignment horizontal="center" vertical="center" wrapText="1" readingOrder="1"/>
      <protection locked="0"/>
    </xf>
    <xf numFmtId="164" fontId="9" fillId="0" borderId="26" xfId="0" applyNumberFormat="1" applyFont="1" applyBorder="1" applyAlignment="1" applyProtection="1">
      <alignment horizontal="center" vertical="center" wrapText="1" readingOrder="1"/>
      <protection locked="0"/>
    </xf>
    <xf numFmtId="164" fontId="9" fillId="0" borderId="29" xfId="0" applyNumberFormat="1" applyFont="1" applyBorder="1" applyAlignment="1" applyProtection="1">
      <alignment horizontal="center" vertical="center" wrapText="1" readingOrder="1"/>
      <protection locked="0"/>
    </xf>
    <xf numFmtId="164" fontId="9" fillId="0" borderId="30" xfId="0" applyNumberFormat="1" applyFont="1" applyBorder="1" applyAlignment="1" applyProtection="1">
      <alignment horizontal="center" vertical="center" wrapText="1" readingOrder="1"/>
      <protection locked="0"/>
    </xf>
    <xf numFmtId="0" fontId="23" fillId="0" borderId="25" xfId="0" applyFont="1" applyBorder="1" applyAlignment="1" applyProtection="1">
      <alignment horizontal="center" vertical="center" wrapText="1" readingOrder="1"/>
      <protection locked="0"/>
    </xf>
    <xf numFmtId="0" fontId="23" fillId="0" borderId="27" xfId="0" applyFont="1" applyBorder="1" applyAlignment="1" applyProtection="1">
      <alignment horizontal="center" vertical="center" wrapText="1" readingOrder="1"/>
      <protection locked="0"/>
    </xf>
    <xf numFmtId="0" fontId="23" fillId="0" borderId="28" xfId="0" applyFont="1" applyBorder="1" applyAlignment="1" applyProtection="1">
      <alignment horizontal="center" vertical="center" wrapText="1" readingOrder="1"/>
      <protection locked="0"/>
    </xf>
    <xf numFmtId="49" fontId="9" fillId="0" borderId="25" xfId="0" applyNumberFormat="1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23" fillId="0" borderId="3" xfId="2" applyFont="1" applyBorder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left" vertical="center" wrapText="1"/>
    </xf>
    <xf numFmtId="0" fontId="9" fillId="0" borderId="25" xfId="0" applyFont="1" applyBorder="1" applyAlignment="1" applyProtection="1">
      <alignment horizontal="left" vertical="center" wrapText="1" readingOrder="1"/>
      <protection locked="0"/>
    </xf>
    <xf numFmtId="0" fontId="9" fillId="0" borderId="27" xfId="0" applyFont="1" applyBorder="1" applyAlignment="1" applyProtection="1">
      <alignment horizontal="left" vertical="center" wrapText="1" readingOrder="1"/>
      <protection locked="0"/>
    </xf>
    <xf numFmtId="0" fontId="9" fillId="0" borderId="28" xfId="0" applyFont="1" applyBorder="1" applyAlignment="1" applyProtection="1">
      <alignment horizontal="left" vertical="center" wrapText="1" readingOrder="1"/>
      <protection locked="0"/>
    </xf>
    <xf numFmtId="0" fontId="9" fillId="0" borderId="3" xfId="2" applyFont="1" applyBorder="1" applyAlignment="1">
      <alignment horizontal="left" vertical="center" wrapText="1"/>
    </xf>
    <xf numFmtId="0" fontId="9" fillId="0" borderId="3" xfId="2" applyFont="1" applyBorder="1" applyAlignment="1" applyProtection="1">
      <alignment horizontal="center" vertical="center" wrapText="1" readingOrder="1"/>
      <protection locked="0"/>
    </xf>
    <xf numFmtId="0" fontId="9" fillId="0" borderId="3" xfId="2" applyFont="1" applyBorder="1" applyAlignment="1">
      <alignment horizontal="center" vertical="center"/>
    </xf>
    <xf numFmtId="0" fontId="32" fillId="0" borderId="3" xfId="0" applyFont="1" applyBorder="1" applyAlignment="1" applyProtection="1">
      <alignment horizontal="center" vertical="center" wrapText="1" readingOrder="1"/>
      <protection locked="0"/>
    </xf>
    <xf numFmtId="4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 applyProtection="1">
      <alignment vertical="center" wrapText="1" readingOrder="1"/>
      <protection locked="0"/>
    </xf>
    <xf numFmtId="49" fontId="23" fillId="0" borderId="3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3" xfId="0" applyNumberFormat="1" applyFont="1" applyBorder="1" applyAlignment="1">
      <alignment horizontal="center" vertical="center" wrapText="1"/>
    </xf>
    <xf numFmtId="0" fontId="22" fillId="0" borderId="0" xfId="0" applyFont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>
      <alignment horizontal="center" vertical="center"/>
    </xf>
    <xf numFmtId="0" fontId="26" fillId="0" borderId="27" xfId="0" applyFont="1" applyBorder="1" applyAlignment="1" applyProtection="1">
      <alignment horizontal="center" vertical="center" wrapText="1" readingOrder="1"/>
      <protection locked="0"/>
    </xf>
    <xf numFmtId="49" fontId="26" fillId="0" borderId="25" xfId="0" applyNumberFormat="1" applyFont="1" applyBorder="1" applyAlignment="1">
      <alignment horizontal="center" vertical="center"/>
    </xf>
    <xf numFmtId="49" fontId="26" fillId="0" borderId="27" xfId="0" applyNumberFormat="1" applyFont="1" applyBorder="1" applyAlignment="1">
      <alignment horizontal="center" vertical="center"/>
    </xf>
    <xf numFmtId="49" fontId="26" fillId="0" borderId="28" xfId="0" applyNumberFormat="1" applyFont="1" applyBorder="1" applyAlignment="1">
      <alignment horizontal="center" vertical="center"/>
    </xf>
    <xf numFmtId="0" fontId="23" fillId="0" borderId="25" xfId="0" applyFont="1" applyBorder="1" applyAlignment="1" applyProtection="1">
      <alignment horizontal="left" vertical="center" wrapText="1" readingOrder="1"/>
      <protection locked="0"/>
    </xf>
    <xf numFmtId="0" fontId="23" fillId="0" borderId="27" xfId="0" applyFont="1" applyBorder="1" applyAlignment="1" applyProtection="1">
      <alignment horizontal="left" vertical="center" wrapText="1" readingOrder="1"/>
      <protection locked="0"/>
    </xf>
    <xf numFmtId="0" fontId="23" fillId="0" borderId="28" xfId="0" applyFont="1" applyBorder="1" applyAlignment="1" applyProtection="1">
      <alignment horizontal="left" vertical="center" wrapText="1" readingOrder="1"/>
      <protection locked="0"/>
    </xf>
    <xf numFmtId="0" fontId="5" fillId="0" borderId="1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49" fontId="23" fillId="0" borderId="24" xfId="0" applyNumberFormat="1" applyFont="1" applyBorder="1" applyAlignment="1" applyProtection="1">
      <alignment horizontal="center" vertical="center" wrapText="1" readingOrder="1"/>
      <protection locked="0"/>
    </xf>
    <xf numFmtId="49" fontId="23" fillId="0" borderId="31" xfId="0" applyNumberFormat="1" applyFont="1" applyBorder="1" applyAlignment="1" applyProtection="1">
      <alignment horizontal="center" vertical="center" wrapText="1" readingOrder="1"/>
      <protection locked="0"/>
    </xf>
    <xf numFmtId="49" fontId="23" fillId="0" borderId="32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25" xfId="0" applyNumberFormat="1" applyFont="1" applyBorder="1" applyAlignment="1" applyProtection="1">
      <alignment horizontal="center" vertical="center" wrapText="1" readingOrder="1"/>
      <protection locked="0"/>
    </xf>
    <xf numFmtId="0" fontId="25" fillId="0" borderId="0" xfId="0" applyFont="1" applyAlignment="1">
      <alignment horizontal="left" wrapText="1"/>
    </xf>
    <xf numFmtId="0" fontId="23" fillId="0" borderId="3" xfId="0" applyFont="1" applyBorder="1" applyAlignment="1" applyProtection="1">
      <alignment vertical="center" wrapText="1" readingOrder="1"/>
      <protection locked="0"/>
    </xf>
    <xf numFmtId="0" fontId="8" fillId="2" borderId="3" xfId="0" applyFont="1" applyFill="1" applyBorder="1" applyAlignment="1" applyProtection="1">
      <alignment horizontal="left" vertical="center" wrapText="1" readingOrder="1"/>
      <protection locked="0"/>
    </xf>
    <xf numFmtId="0" fontId="8" fillId="2" borderId="9" xfId="0" applyFont="1" applyFill="1" applyBorder="1" applyAlignment="1" applyProtection="1">
      <alignment horizontal="left" vertical="center" wrapText="1" readingOrder="1"/>
      <protection locked="0"/>
    </xf>
    <xf numFmtId="0" fontId="9" fillId="0" borderId="3" xfId="0" applyFont="1" applyBorder="1" applyAlignment="1">
      <alignment vertical="center" wrapText="1"/>
    </xf>
  </cellXfs>
  <cellStyles count="9">
    <cellStyle name="Blogas" xfId="7" builtinId="27"/>
    <cellStyle name="Įprastas" xfId="0" builtinId="0"/>
    <cellStyle name="Įprastas 2" xfId="2" xr:uid="{6C92F47C-A5D2-4B48-89AF-A8DB2DA1513F}"/>
    <cellStyle name="Įprastas 3" xfId="4" xr:uid="{F5A132D9-8169-4B72-97F9-DA102E8A6112}"/>
    <cellStyle name="Įprastas 4" xfId="5" xr:uid="{9AA412DB-30AB-432E-95A4-A5327DEC2544}"/>
    <cellStyle name="Įprastas 5" xfId="8" xr:uid="{1C3A60A5-A92A-4A52-B3C5-A235970EEABD}"/>
    <cellStyle name="Normal 2" xfId="1" xr:uid="{00000000-0005-0000-0000-000001000000}"/>
    <cellStyle name="Normal_Sheet1" xfId="6" xr:uid="{5116F9DA-D977-410B-B640-F7993552AC9D}"/>
    <cellStyle name="Procentai 2" xfId="3" xr:uid="{F2875B6F-75E1-4B8F-939E-2C46586BA2C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C0C0C0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1"/>
  <sheetViews>
    <sheetView tabSelected="1" topLeftCell="A142" zoomScaleNormal="100" workbookViewId="0">
      <pane xSplit="1" topLeftCell="B1" activePane="topRight" state="frozen"/>
      <selection pane="topRight" activeCell="I1" sqref="I1:J3"/>
    </sheetView>
  </sheetViews>
  <sheetFormatPr defaultColWidth="9.140625" defaultRowHeight="12" x14ac:dyDescent="0.2"/>
  <cols>
    <col min="1" max="1" width="11.28515625" style="17" customWidth="1"/>
    <col min="2" max="2" width="42.5703125" style="18" customWidth="1"/>
    <col min="3" max="3" width="18.5703125" style="16" customWidth="1"/>
    <col min="4" max="4" width="40.7109375" style="16" customWidth="1"/>
    <col min="5" max="5" width="45.85546875" style="18" customWidth="1"/>
    <col min="6" max="6" width="7.28515625" style="18" customWidth="1"/>
    <col min="7" max="7" width="11.140625" style="17" customWidth="1"/>
    <col min="8" max="8" width="9.5703125" style="16" customWidth="1"/>
    <col min="9" max="9" width="40.28515625" style="16" customWidth="1"/>
    <col min="10" max="10" width="10.7109375" style="18" customWidth="1"/>
    <col min="11" max="16384" width="9.140625" style="18"/>
  </cols>
  <sheetData>
    <row r="1" spans="1:10" ht="25.5" customHeight="1" x14ac:dyDescent="0.2">
      <c r="I1" s="191" t="s">
        <v>978</v>
      </c>
      <c r="J1" s="192"/>
    </row>
    <row r="2" spans="1:10" ht="25.5" customHeight="1" x14ac:dyDescent="0.2">
      <c r="I2" s="192"/>
      <c r="J2" s="192"/>
    </row>
    <row r="3" spans="1:10" ht="25.5" customHeight="1" x14ac:dyDescent="0.2">
      <c r="I3" s="192"/>
      <c r="J3" s="192"/>
    </row>
    <row r="4" spans="1:10" ht="17.25" customHeight="1" x14ac:dyDescent="0.2">
      <c r="A4" s="198" t="s">
        <v>868</v>
      </c>
      <c r="B4" s="198"/>
      <c r="C4" s="198"/>
      <c r="D4" s="198"/>
      <c r="E4" s="198"/>
      <c r="F4" s="198"/>
      <c r="G4" s="198"/>
      <c r="H4" s="198"/>
      <c r="I4" s="198"/>
      <c r="J4" s="198"/>
    </row>
    <row r="5" spans="1:10" ht="17.25" customHeight="1" thickBot="1" x14ac:dyDescent="0.25">
      <c r="A5" s="211" t="s">
        <v>518</v>
      </c>
      <c r="B5" s="211"/>
      <c r="C5" s="211"/>
      <c r="D5" s="211"/>
      <c r="E5" s="211"/>
      <c r="F5" s="211"/>
      <c r="G5" s="211"/>
      <c r="H5" s="211"/>
      <c r="I5" s="211"/>
      <c r="J5" s="211"/>
    </row>
    <row r="6" spans="1:10" ht="31.5" customHeight="1" x14ac:dyDescent="0.2">
      <c r="A6" s="203" t="s">
        <v>481</v>
      </c>
      <c r="B6" s="199" t="s">
        <v>488</v>
      </c>
      <c r="C6" s="195" t="s">
        <v>480</v>
      </c>
      <c r="D6" s="195" t="s">
        <v>485</v>
      </c>
      <c r="E6" s="199" t="s">
        <v>0</v>
      </c>
      <c r="F6" s="199"/>
      <c r="G6" s="199" t="s">
        <v>1</v>
      </c>
      <c r="H6" s="199"/>
      <c r="I6" s="195" t="s">
        <v>487</v>
      </c>
      <c r="J6" s="201" t="s">
        <v>869</v>
      </c>
    </row>
    <row r="7" spans="1:10" ht="40.5" customHeight="1" x14ac:dyDescent="0.2">
      <c r="A7" s="204"/>
      <c r="B7" s="200"/>
      <c r="C7" s="196"/>
      <c r="D7" s="196"/>
      <c r="E7" s="112" t="s">
        <v>2</v>
      </c>
      <c r="F7" s="112" t="s">
        <v>3</v>
      </c>
      <c r="G7" s="112">
        <v>2026</v>
      </c>
      <c r="H7" s="113" t="s">
        <v>486</v>
      </c>
      <c r="I7" s="196"/>
      <c r="J7" s="202"/>
    </row>
    <row r="8" spans="1:10" s="16" customFormat="1" ht="17.25" customHeight="1" x14ac:dyDescent="0.2">
      <c r="A8" s="119" t="s">
        <v>483</v>
      </c>
      <c r="B8" s="207" t="s">
        <v>484</v>
      </c>
      <c r="C8" s="207"/>
      <c r="D8" s="207"/>
      <c r="E8" s="207"/>
      <c r="F8" s="207"/>
      <c r="G8" s="207"/>
      <c r="H8" s="207"/>
      <c r="I8" s="207"/>
      <c r="J8" s="208"/>
    </row>
    <row r="9" spans="1:10" ht="17.25" customHeight="1" x14ac:dyDescent="0.2">
      <c r="A9" s="144" t="s">
        <v>4</v>
      </c>
      <c r="B9" s="209" t="s">
        <v>5</v>
      </c>
      <c r="C9" s="209"/>
      <c r="D9" s="209"/>
      <c r="E9" s="209"/>
      <c r="F9" s="209"/>
      <c r="G9" s="209"/>
      <c r="H9" s="209"/>
      <c r="I9" s="209"/>
      <c r="J9" s="210"/>
    </row>
    <row r="10" spans="1:10" ht="27.75" customHeight="1" x14ac:dyDescent="0.2">
      <c r="A10" s="27" t="s">
        <v>7</v>
      </c>
      <c r="B10" s="116" t="s">
        <v>289</v>
      </c>
      <c r="C10" s="40"/>
      <c r="D10" s="40"/>
      <c r="E10" s="33"/>
      <c r="F10" s="51"/>
      <c r="G10" s="50"/>
      <c r="H10" s="138"/>
      <c r="I10" s="40"/>
      <c r="J10" s="121">
        <f>SUM(J11:J16)</f>
        <v>201.6</v>
      </c>
    </row>
    <row r="11" spans="1:10" ht="24" x14ac:dyDescent="0.2">
      <c r="A11" s="170"/>
      <c r="B11" s="165"/>
      <c r="C11" s="171" t="s">
        <v>489</v>
      </c>
      <c r="D11" s="97" t="s">
        <v>493</v>
      </c>
      <c r="E11" s="97" t="s">
        <v>434</v>
      </c>
      <c r="F11" s="91" t="s">
        <v>6</v>
      </c>
      <c r="G11" s="91">
        <v>75</v>
      </c>
      <c r="H11" s="91" t="s">
        <v>918</v>
      </c>
      <c r="I11" s="115" t="s">
        <v>8</v>
      </c>
      <c r="J11" s="110">
        <v>201.6</v>
      </c>
    </row>
    <row r="12" spans="1:10" ht="24" x14ac:dyDescent="0.2">
      <c r="A12" s="170"/>
      <c r="B12" s="165"/>
      <c r="C12" s="171"/>
      <c r="D12" s="182" t="s">
        <v>494</v>
      </c>
      <c r="E12" s="97" t="s">
        <v>490</v>
      </c>
      <c r="F12" s="91" t="s">
        <v>16</v>
      </c>
      <c r="G12" s="91">
        <v>0</v>
      </c>
      <c r="H12" s="91" t="s">
        <v>918</v>
      </c>
      <c r="I12" s="115" t="s">
        <v>10</v>
      </c>
      <c r="J12" s="110"/>
    </row>
    <row r="13" spans="1:10" ht="24" x14ac:dyDescent="0.2">
      <c r="A13" s="170"/>
      <c r="B13" s="165"/>
      <c r="C13" s="171"/>
      <c r="D13" s="182"/>
      <c r="E13" s="97" t="s">
        <v>491</v>
      </c>
      <c r="F13" s="91" t="s">
        <v>16</v>
      </c>
      <c r="G13" s="91">
        <v>6</v>
      </c>
      <c r="H13" s="91" t="s">
        <v>918</v>
      </c>
      <c r="I13" s="115" t="s">
        <v>11</v>
      </c>
      <c r="J13" s="110"/>
    </row>
    <row r="14" spans="1:10" ht="25.5" customHeight="1" x14ac:dyDescent="0.2">
      <c r="A14" s="170"/>
      <c r="B14" s="165"/>
      <c r="C14" s="171"/>
      <c r="D14" s="97" t="s">
        <v>834</v>
      </c>
      <c r="E14" s="97" t="s">
        <v>835</v>
      </c>
      <c r="F14" s="91" t="s">
        <v>16</v>
      </c>
      <c r="G14" s="91">
        <v>10</v>
      </c>
      <c r="H14" s="91" t="s">
        <v>918</v>
      </c>
      <c r="I14" s="115" t="s">
        <v>12</v>
      </c>
      <c r="J14" s="110"/>
    </row>
    <row r="15" spans="1:10" ht="15.75" customHeight="1" x14ac:dyDescent="0.2">
      <c r="A15" s="170"/>
      <c r="B15" s="165"/>
      <c r="C15" s="171"/>
      <c r="D15" s="186" t="s">
        <v>495</v>
      </c>
      <c r="E15" s="184" t="s">
        <v>492</v>
      </c>
      <c r="F15" s="193" t="s">
        <v>16</v>
      </c>
      <c r="G15" s="193">
        <v>380</v>
      </c>
      <c r="H15" s="193" t="s">
        <v>918</v>
      </c>
      <c r="I15" s="115" t="s">
        <v>13</v>
      </c>
      <c r="J15" s="110"/>
    </row>
    <row r="16" spans="1:10" ht="12" customHeight="1" x14ac:dyDescent="0.2">
      <c r="A16" s="170"/>
      <c r="B16" s="165"/>
      <c r="C16" s="171"/>
      <c r="D16" s="187"/>
      <c r="E16" s="185"/>
      <c r="F16" s="194"/>
      <c r="G16" s="194"/>
      <c r="H16" s="194"/>
      <c r="I16" s="115" t="s">
        <v>14</v>
      </c>
      <c r="J16" s="110"/>
    </row>
    <row r="17" spans="1:10" ht="38.25" customHeight="1" x14ac:dyDescent="0.2">
      <c r="A17" s="27" t="s">
        <v>359</v>
      </c>
      <c r="B17" s="116" t="s">
        <v>360</v>
      </c>
      <c r="C17" s="40"/>
      <c r="D17" s="40"/>
      <c r="E17" s="33"/>
      <c r="F17" s="35"/>
      <c r="G17" s="48"/>
      <c r="H17" s="40"/>
      <c r="I17" s="40"/>
      <c r="J17" s="121">
        <f>SUM(J18:J24)</f>
        <v>0</v>
      </c>
    </row>
    <row r="18" spans="1:10" ht="26.25" customHeight="1" x14ac:dyDescent="0.2">
      <c r="A18" s="170"/>
      <c r="B18" s="165"/>
      <c r="C18" s="171" t="s">
        <v>489</v>
      </c>
      <c r="D18" s="179" t="s">
        <v>496</v>
      </c>
      <c r="E18" s="177" t="s">
        <v>836</v>
      </c>
      <c r="F18" s="180" t="s">
        <v>6</v>
      </c>
      <c r="G18" s="171">
        <v>91</v>
      </c>
      <c r="H18" s="171" t="s">
        <v>918</v>
      </c>
      <c r="I18" s="115" t="s">
        <v>8</v>
      </c>
      <c r="J18" s="110" t="s">
        <v>9</v>
      </c>
    </row>
    <row r="19" spans="1:10" ht="16.5" customHeight="1" x14ac:dyDescent="0.2">
      <c r="A19" s="170"/>
      <c r="B19" s="165"/>
      <c r="C19" s="171"/>
      <c r="D19" s="179"/>
      <c r="E19" s="177"/>
      <c r="F19" s="180"/>
      <c r="G19" s="171"/>
      <c r="H19" s="171"/>
      <c r="I19" s="115" t="s">
        <v>10</v>
      </c>
      <c r="J19" s="110" t="s">
        <v>9</v>
      </c>
    </row>
    <row r="20" spans="1:10" x14ac:dyDescent="0.2">
      <c r="A20" s="170"/>
      <c r="B20" s="165"/>
      <c r="C20" s="171"/>
      <c r="D20" s="179"/>
      <c r="E20" s="177"/>
      <c r="F20" s="180"/>
      <c r="G20" s="171"/>
      <c r="H20" s="171"/>
      <c r="I20" s="115" t="s">
        <v>11</v>
      </c>
      <c r="J20" s="110" t="s">
        <v>9</v>
      </c>
    </row>
    <row r="21" spans="1:10" ht="24" x14ac:dyDescent="0.2">
      <c r="A21" s="170"/>
      <c r="B21" s="165"/>
      <c r="C21" s="171"/>
      <c r="D21" s="179"/>
      <c r="E21" s="177"/>
      <c r="F21" s="180"/>
      <c r="G21" s="171"/>
      <c r="H21" s="171"/>
      <c r="I21" s="115" t="s">
        <v>12</v>
      </c>
      <c r="J21" s="110" t="s">
        <v>9</v>
      </c>
    </row>
    <row r="22" spans="1:10" x14ac:dyDescent="0.2">
      <c r="A22" s="170"/>
      <c r="B22" s="165"/>
      <c r="C22" s="171"/>
      <c r="D22" s="179"/>
      <c r="E22" s="177"/>
      <c r="F22" s="180"/>
      <c r="G22" s="171"/>
      <c r="H22" s="171"/>
      <c r="I22" s="115" t="s">
        <v>13</v>
      </c>
      <c r="J22" s="110" t="s">
        <v>9</v>
      </c>
    </row>
    <row r="23" spans="1:10" x14ac:dyDescent="0.2">
      <c r="A23" s="170"/>
      <c r="B23" s="165"/>
      <c r="C23" s="171"/>
      <c r="D23" s="179"/>
      <c r="E23" s="177"/>
      <c r="F23" s="180"/>
      <c r="G23" s="171"/>
      <c r="H23" s="171"/>
      <c r="I23" s="115" t="s">
        <v>14</v>
      </c>
      <c r="J23" s="110" t="s">
        <v>9</v>
      </c>
    </row>
    <row r="24" spans="1:10" x14ac:dyDescent="0.2">
      <c r="A24" s="170"/>
      <c r="B24" s="165"/>
      <c r="C24" s="171"/>
      <c r="D24" s="179"/>
      <c r="E24" s="177"/>
      <c r="F24" s="180"/>
      <c r="G24" s="171"/>
      <c r="H24" s="171"/>
      <c r="I24" s="115" t="s">
        <v>15</v>
      </c>
      <c r="J24" s="110" t="s">
        <v>9</v>
      </c>
    </row>
    <row r="25" spans="1:10" ht="30.75" customHeight="1" x14ac:dyDescent="0.2">
      <c r="A25" s="27" t="s">
        <v>290</v>
      </c>
      <c r="B25" s="116" t="s">
        <v>361</v>
      </c>
      <c r="C25" s="40"/>
      <c r="D25" s="40"/>
      <c r="E25" s="33"/>
      <c r="F25" s="35"/>
      <c r="G25" s="48"/>
      <c r="H25" s="40"/>
      <c r="I25" s="40"/>
      <c r="J25" s="121">
        <f>SUM(J26:J32)</f>
        <v>0</v>
      </c>
    </row>
    <row r="26" spans="1:10" ht="24" x14ac:dyDescent="0.2">
      <c r="A26" s="170"/>
      <c r="B26" s="181"/>
      <c r="C26" s="171" t="s">
        <v>497</v>
      </c>
      <c r="D26" s="178" t="s">
        <v>498</v>
      </c>
      <c r="E26" s="177" t="s">
        <v>17</v>
      </c>
      <c r="F26" s="180" t="s">
        <v>16</v>
      </c>
      <c r="G26" s="180">
        <v>4</v>
      </c>
      <c r="H26" s="171" t="s">
        <v>918</v>
      </c>
      <c r="I26" s="115" t="s">
        <v>8</v>
      </c>
      <c r="J26" s="110" t="s">
        <v>9</v>
      </c>
    </row>
    <row r="27" spans="1:10" ht="19.5" customHeight="1" x14ac:dyDescent="0.2">
      <c r="A27" s="170"/>
      <c r="B27" s="181"/>
      <c r="C27" s="171"/>
      <c r="D27" s="178"/>
      <c r="E27" s="177"/>
      <c r="F27" s="180"/>
      <c r="G27" s="180"/>
      <c r="H27" s="171"/>
      <c r="I27" s="115" t="s">
        <v>10</v>
      </c>
      <c r="J27" s="110" t="s">
        <v>9</v>
      </c>
    </row>
    <row r="28" spans="1:10" x14ac:dyDescent="0.2">
      <c r="A28" s="170"/>
      <c r="B28" s="181"/>
      <c r="C28" s="171"/>
      <c r="D28" s="178"/>
      <c r="E28" s="177"/>
      <c r="F28" s="180"/>
      <c r="G28" s="180"/>
      <c r="H28" s="171"/>
      <c r="I28" s="115" t="s">
        <v>11</v>
      </c>
      <c r="J28" s="110" t="s">
        <v>9</v>
      </c>
    </row>
    <row r="29" spans="1:10" ht="24" x14ac:dyDescent="0.2">
      <c r="A29" s="170"/>
      <c r="B29" s="181"/>
      <c r="C29" s="171"/>
      <c r="D29" s="178"/>
      <c r="E29" s="177"/>
      <c r="F29" s="180"/>
      <c r="G29" s="180"/>
      <c r="H29" s="171"/>
      <c r="I29" s="115" t="s">
        <v>12</v>
      </c>
      <c r="J29" s="110" t="s">
        <v>9</v>
      </c>
    </row>
    <row r="30" spans="1:10" x14ac:dyDescent="0.2">
      <c r="A30" s="170"/>
      <c r="B30" s="181"/>
      <c r="C30" s="171"/>
      <c r="D30" s="178"/>
      <c r="E30" s="177"/>
      <c r="F30" s="180"/>
      <c r="G30" s="180"/>
      <c r="H30" s="171"/>
      <c r="I30" s="115" t="s">
        <v>13</v>
      </c>
      <c r="J30" s="110" t="s">
        <v>9</v>
      </c>
    </row>
    <row r="31" spans="1:10" x14ac:dyDescent="0.2">
      <c r="A31" s="170"/>
      <c r="B31" s="181"/>
      <c r="C31" s="171"/>
      <c r="D31" s="178"/>
      <c r="E31" s="177"/>
      <c r="F31" s="180"/>
      <c r="G31" s="180"/>
      <c r="H31" s="171"/>
      <c r="I31" s="115" t="s">
        <v>14</v>
      </c>
      <c r="J31" s="110" t="s">
        <v>9</v>
      </c>
    </row>
    <row r="32" spans="1:10" x14ac:dyDescent="0.2">
      <c r="A32" s="170"/>
      <c r="B32" s="181"/>
      <c r="C32" s="171"/>
      <c r="D32" s="178"/>
      <c r="E32" s="177"/>
      <c r="F32" s="180"/>
      <c r="G32" s="180"/>
      <c r="H32" s="171"/>
      <c r="I32" s="115" t="s">
        <v>15</v>
      </c>
      <c r="J32" s="110" t="s">
        <v>9</v>
      </c>
    </row>
    <row r="33" spans="1:10" ht="24" x14ac:dyDescent="0.2">
      <c r="A33" s="27" t="s">
        <v>362</v>
      </c>
      <c r="B33" s="116" t="s">
        <v>18</v>
      </c>
      <c r="C33" s="40"/>
      <c r="D33" s="40"/>
      <c r="E33" s="33"/>
      <c r="F33" s="35"/>
      <c r="G33" s="48"/>
      <c r="H33" s="40"/>
      <c r="I33" s="40"/>
      <c r="J33" s="121">
        <f>SUM(J34:J40)</f>
        <v>14.9</v>
      </c>
    </row>
    <row r="34" spans="1:10" ht="29.25" customHeight="1" x14ac:dyDescent="0.2">
      <c r="A34" s="170"/>
      <c r="B34" s="165"/>
      <c r="C34" s="171" t="s">
        <v>499</v>
      </c>
      <c r="D34" s="177" t="s">
        <v>728</v>
      </c>
      <c r="E34" s="177" t="s">
        <v>729</v>
      </c>
      <c r="F34" s="180" t="s">
        <v>6</v>
      </c>
      <c r="G34" s="171">
        <v>23</v>
      </c>
      <c r="H34" s="171" t="s">
        <v>918</v>
      </c>
      <c r="I34" s="115" t="s">
        <v>8</v>
      </c>
      <c r="J34" s="110">
        <v>14.9</v>
      </c>
    </row>
    <row r="35" spans="1:10" ht="18" customHeight="1" x14ac:dyDescent="0.2">
      <c r="A35" s="170"/>
      <c r="B35" s="165"/>
      <c r="C35" s="171"/>
      <c r="D35" s="177"/>
      <c r="E35" s="177"/>
      <c r="F35" s="180"/>
      <c r="G35" s="171"/>
      <c r="H35" s="171"/>
      <c r="I35" s="115" t="s">
        <v>10</v>
      </c>
      <c r="J35" s="110"/>
    </row>
    <row r="36" spans="1:10" x14ac:dyDescent="0.2">
      <c r="A36" s="170"/>
      <c r="B36" s="165"/>
      <c r="C36" s="171"/>
      <c r="D36" s="177"/>
      <c r="E36" s="177"/>
      <c r="F36" s="180"/>
      <c r="G36" s="171"/>
      <c r="H36" s="171"/>
      <c r="I36" s="115" t="s">
        <v>11</v>
      </c>
      <c r="J36" s="110"/>
    </row>
    <row r="37" spans="1:10" ht="24" x14ac:dyDescent="0.2">
      <c r="A37" s="170"/>
      <c r="B37" s="165"/>
      <c r="C37" s="171"/>
      <c r="D37" s="177"/>
      <c r="E37" s="177"/>
      <c r="F37" s="180"/>
      <c r="G37" s="171"/>
      <c r="H37" s="171"/>
      <c r="I37" s="115" t="s">
        <v>12</v>
      </c>
      <c r="J37" s="110"/>
    </row>
    <row r="38" spans="1:10" x14ac:dyDescent="0.2">
      <c r="A38" s="170"/>
      <c r="B38" s="165"/>
      <c r="C38" s="171"/>
      <c r="D38" s="177"/>
      <c r="E38" s="177"/>
      <c r="F38" s="180"/>
      <c r="G38" s="171"/>
      <c r="H38" s="171"/>
      <c r="I38" s="115" t="s">
        <v>13</v>
      </c>
      <c r="J38" s="110"/>
    </row>
    <row r="39" spans="1:10" x14ac:dyDescent="0.2">
      <c r="A39" s="170"/>
      <c r="B39" s="165"/>
      <c r="C39" s="171"/>
      <c r="D39" s="177"/>
      <c r="E39" s="177"/>
      <c r="F39" s="180"/>
      <c r="G39" s="171"/>
      <c r="H39" s="171"/>
      <c r="I39" s="115" t="s">
        <v>14</v>
      </c>
      <c r="J39" s="110"/>
    </row>
    <row r="40" spans="1:10" x14ac:dyDescent="0.2">
      <c r="A40" s="170"/>
      <c r="B40" s="165"/>
      <c r="C40" s="171"/>
      <c r="D40" s="177"/>
      <c r="E40" s="177"/>
      <c r="F40" s="180"/>
      <c r="G40" s="171"/>
      <c r="H40" s="171"/>
      <c r="I40" s="115" t="s">
        <v>15</v>
      </c>
      <c r="J40" s="110"/>
    </row>
    <row r="41" spans="1:10" ht="24" x14ac:dyDescent="0.2">
      <c r="A41" s="27" t="s">
        <v>363</v>
      </c>
      <c r="B41" s="116" t="s">
        <v>21</v>
      </c>
      <c r="C41" s="40"/>
      <c r="D41" s="40"/>
      <c r="E41" s="33"/>
      <c r="F41" s="35"/>
      <c r="G41" s="48"/>
      <c r="H41" s="40"/>
      <c r="I41" s="40"/>
      <c r="J41" s="121">
        <f>SUM(J42:J48)</f>
        <v>0</v>
      </c>
    </row>
    <row r="42" spans="1:10" ht="27.75" customHeight="1" x14ac:dyDescent="0.2">
      <c r="A42" s="170"/>
      <c r="B42" s="165"/>
      <c r="C42" s="171" t="s">
        <v>709</v>
      </c>
      <c r="D42" s="179" t="s">
        <v>21</v>
      </c>
      <c r="E42" s="177" t="s">
        <v>22</v>
      </c>
      <c r="F42" s="180" t="s">
        <v>16</v>
      </c>
      <c r="G42" s="180">
        <v>1</v>
      </c>
      <c r="H42" s="171" t="s">
        <v>918</v>
      </c>
      <c r="I42" s="115" t="s">
        <v>8</v>
      </c>
      <c r="J42" s="110" t="s">
        <v>9</v>
      </c>
    </row>
    <row r="43" spans="1:10" ht="16.5" customHeight="1" x14ac:dyDescent="0.2">
      <c r="A43" s="170"/>
      <c r="B43" s="165"/>
      <c r="C43" s="171"/>
      <c r="D43" s="179"/>
      <c r="E43" s="177"/>
      <c r="F43" s="180"/>
      <c r="G43" s="180"/>
      <c r="H43" s="171"/>
      <c r="I43" s="115" t="s">
        <v>10</v>
      </c>
      <c r="J43" s="110" t="s">
        <v>9</v>
      </c>
    </row>
    <row r="44" spans="1:10" x14ac:dyDescent="0.2">
      <c r="A44" s="170"/>
      <c r="B44" s="165"/>
      <c r="C44" s="171"/>
      <c r="D44" s="179"/>
      <c r="E44" s="177"/>
      <c r="F44" s="180"/>
      <c r="G44" s="180"/>
      <c r="H44" s="171"/>
      <c r="I44" s="115" t="s">
        <v>11</v>
      </c>
      <c r="J44" s="110" t="s">
        <v>9</v>
      </c>
    </row>
    <row r="45" spans="1:10" ht="24" x14ac:dyDescent="0.2">
      <c r="A45" s="170"/>
      <c r="B45" s="165"/>
      <c r="C45" s="171"/>
      <c r="D45" s="179"/>
      <c r="E45" s="177"/>
      <c r="F45" s="180"/>
      <c r="G45" s="180"/>
      <c r="H45" s="171"/>
      <c r="I45" s="115" t="s">
        <v>12</v>
      </c>
      <c r="J45" s="110" t="s">
        <v>9</v>
      </c>
    </row>
    <row r="46" spans="1:10" x14ac:dyDescent="0.2">
      <c r="A46" s="170"/>
      <c r="B46" s="165"/>
      <c r="C46" s="171"/>
      <c r="D46" s="179"/>
      <c r="E46" s="177"/>
      <c r="F46" s="180"/>
      <c r="G46" s="180"/>
      <c r="H46" s="171"/>
      <c r="I46" s="115" t="s">
        <v>13</v>
      </c>
      <c r="J46" s="110" t="s">
        <v>9</v>
      </c>
    </row>
    <row r="47" spans="1:10" x14ac:dyDescent="0.2">
      <c r="A47" s="170"/>
      <c r="B47" s="165"/>
      <c r="C47" s="171"/>
      <c r="D47" s="179"/>
      <c r="E47" s="177"/>
      <c r="F47" s="180"/>
      <c r="G47" s="180"/>
      <c r="H47" s="171"/>
      <c r="I47" s="115" t="s">
        <v>14</v>
      </c>
      <c r="J47" s="110" t="s">
        <v>9</v>
      </c>
    </row>
    <row r="48" spans="1:10" x14ac:dyDescent="0.2">
      <c r="A48" s="170"/>
      <c r="B48" s="165"/>
      <c r="C48" s="171"/>
      <c r="D48" s="179"/>
      <c r="E48" s="177"/>
      <c r="F48" s="180"/>
      <c r="G48" s="180"/>
      <c r="H48" s="171"/>
      <c r="I48" s="115" t="s">
        <v>15</v>
      </c>
      <c r="J48" s="110" t="s">
        <v>9</v>
      </c>
    </row>
    <row r="49" spans="1:10" ht="36" x14ac:dyDescent="0.2">
      <c r="A49" s="27" t="s">
        <v>364</v>
      </c>
      <c r="B49" s="116" t="s">
        <v>24</v>
      </c>
      <c r="C49" s="40"/>
      <c r="D49" s="40"/>
      <c r="E49" s="33"/>
      <c r="F49" s="35"/>
      <c r="G49" s="48"/>
      <c r="H49" s="40"/>
      <c r="I49" s="40"/>
      <c r="J49" s="121">
        <f>SUM(J50:J56)</f>
        <v>0</v>
      </c>
    </row>
    <row r="50" spans="1:10" ht="24" x14ac:dyDescent="0.2">
      <c r="A50" s="170"/>
      <c r="B50" s="165"/>
      <c r="C50" s="171" t="s">
        <v>709</v>
      </c>
      <c r="D50" s="178" t="s">
        <v>500</v>
      </c>
      <c r="E50" s="173" t="s">
        <v>25</v>
      </c>
      <c r="F50" s="180" t="s">
        <v>16</v>
      </c>
      <c r="G50" s="180">
        <v>1</v>
      </c>
      <c r="H50" s="171" t="s">
        <v>918</v>
      </c>
      <c r="I50" s="115" t="s">
        <v>8</v>
      </c>
      <c r="J50" s="110" t="s">
        <v>9</v>
      </c>
    </row>
    <row r="51" spans="1:10" ht="16.5" customHeight="1" x14ac:dyDescent="0.2">
      <c r="A51" s="170"/>
      <c r="B51" s="165"/>
      <c r="C51" s="171"/>
      <c r="D51" s="178"/>
      <c r="E51" s="173"/>
      <c r="F51" s="180"/>
      <c r="G51" s="180"/>
      <c r="H51" s="171"/>
      <c r="I51" s="115" t="s">
        <v>10</v>
      </c>
      <c r="J51" s="110" t="s">
        <v>9</v>
      </c>
    </row>
    <row r="52" spans="1:10" x14ac:dyDescent="0.2">
      <c r="A52" s="170"/>
      <c r="B52" s="165"/>
      <c r="C52" s="171"/>
      <c r="D52" s="178"/>
      <c r="E52" s="173"/>
      <c r="F52" s="180"/>
      <c r="G52" s="180"/>
      <c r="H52" s="171"/>
      <c r="I52" s="115" t="s">
        <v>11</v>
      </c>
      <c r="J52" s="110" t="s">
        <v>9</v>
      </c>
    </row>
    <row r="53" spans="1:10" ht="24" x14ac:dyDescent="0.2">
      <c r="A53" s="170"/>
      <c r="B53" s="165"/>
      <c r="C53" s="171"/>
      <c r="D53" s="178"/>
      <c r="E53" s="173"/>
      <c r="F53" s="180"/>
      <c r="G53" s="180"/>
      <c r="H53" s="171"/>
      <c r="I53" s="115" t="s">
        <v>12</v>
      </c>
      <c r="J53" s="110" t="s">
        <v>9</v>
      </c>
    </row>
    <row r="54" spans="1:10" x14ac:dyDescent="0.2">
      <c r="A54" s="170"/>
      <c r="B54" s="165"/>
      <c r="C54" s="171"/>
      <c r="D54" s="178"/>
      <c r="E54" s="173"/>
      <c r="F54" s="180"/>
      <c r="G54" s="180"/>
      <c r="H54" s="171"/>
      <c r="I54" s="115" t="s">
        <v>13</v>
      </c>
      <c r="J54" s="110" t="s">
        <v>9</v>
      </c>
    </row>
    <row r="55" spans="1:10" x14ac:dyDescent="0.2">
      <c r="A55" s="170"/>
      <c r="B55" s="165"/>
      <c r="C55" s="171"/>
      <c r="D55" s="178"/>
      <c r="E55" s="173"/>
      <c r="F55" s="180"/>
      <c r="G55" s="180"/>
      <c r="H55" s="171"/>
      <c r="I55" s="115" t="s">
        <v>14</v>
      </c>
      <c r="J55" s="110" t="s">
        <v>9</v>
      </c>
    </row>
    <row r="56" spans="1:10" x14ac:dyDescent="0.2">
      <c r="A56" s="170"/>
      <c r="B56" s="165"/>
      <c r="C56" s="171"/>
      <c r="D56" s="178"/>
      <c r="E56" s="173"/>
      <c r="F56" s="180"/>
      <c r="G56" s="180"/>
      <c r="H56" s="171"/>
      <c r="I56" s="115" t="s">
        <v>15</v>
      </c>
      <c r="J56" s="110" t="s">
        <v>9</v>
      </c>
    </row>
    <row r="57" spans="1:10" ht="24" x14ac:dyDescent="0.2">
      <c r="A57" s="27" t="s">
        <v>19</v>
      </c>
      <c r="B57" s="116" t="s">
        <v>27</v>
      </c>
      <c r="C57" s="40"/>
      <c r="D57" s="40"/>
      <c r="E57" s="33"/>
      <c r="F57" s="35"/>
      <c r="G57" s="48"/>
      <c r="H57" s="40"/>
      <c r="I57" s="40"/>
      <c r="J57" s="121">
        <f>SUM(J58:J64)</f>
        <v>0</v>
      </c>
    </row>
    <row r="58" spans="1:10" ht="24" x14ac:dyDescent="0.2">
      <c r="A58" s="170"/>
      <c r="B58" s="165"/>
      <c r="C58" s="171" t="s">
        <v>709</v>
      </c>
      <c r="D58" s="178" t="s">
        <v>27</v>
      </c>
      <c r="E58" s="173" t="s">
        <v>28</v>
      </c>
      <c r="F58" s="180" t="s">
        <v>6</v>
      </c>
      <c r="G58" s="180">
        <v>65</v>
      </c>
      <c r="H58" s="171" t="s">
        <v>918</v>
      </c>
      <c r="I58" s="115" t="s">
        <v>8</v>
      </c>
      <c r="J58" s="110" t="s">
        <v>9</v>
      </c>
    </row>
    <row r="59" spans="1:10" x14ac:dyDescent="0.2">
      <c r="A59" s="170"/>
      <c r="B59" s="165"/>
      <c r="C59" s="171"/>
      <c r="D59" s="178"/>
      <c r="E59" s="173"/>
      <c r="F59" s="180"/>
      <c r="G59" s="180"/>
      <c r="H59" s="171"/>
      <c r="I59" s="115" t="s">
        <v>10</v>
      </c>
      <c r="J59" s="110" t="s">
        <v>9</v>
      </c>
    </row>
    <row r="60" spans="1:10" x14ac:dyDescent="0.2">
      <c r="A60" s="170"/>
      <c r="B60" s="165"/>
      <c r="C60" s="171"/>
      <c r="D60" s="178"/>
      <c r="E60" s="173"/>
      <c r="F60" s="180"/>
      <c r="G60" s="180"/>
      <c r="H60" s="171"/>
      <c r="I60" s="115" t="s">
        <v>11</v>
      </c>
      <c r="J60" s="110" t="s">
        <v>9</v>
      </c>
    </row>
    <row r="61" spans="1:10" ht="24" x14ac:dyDescent="0.2">
      <c r="A61" s="170"/>
      <c r="B61" s="165"/>
      <c r="C61" s="171"/>
      <c r="D61" s="178"/>
      <c r="E61" s="173"/>
      <c r="F61" s="180"/>
      <c r="G61" s="180"/>
      <c r="H61" s="171"/>
      <c r="I61" s="115" t="s">
        <v>12</v>
      </c>
      <c r="J61" s="110" t="s">
        <v>9</v>
      </c>
    </row>
    <row r="62" spans="1:10" x14ac:dyDescent="0.2">
      <c r="A62" s="170"/>
      <c r="B62" s="165"/>
      <c r="C62" s="171"/>
      <c r="D62" s="178"/>
      <c r="E62" s="173"/>
      <c r="F62" s="180"/>
      <c r="G62" s="180"/>
      <c r="H62" s="171"/>
      <c r="I62" s="115" t="s">
        <v>13</v>
      </c>
      <c r="J62" s="110" t="s">
        <v>9</v>
      </c>
    </row>
    <row r="63" spans="1:10" x14ac:dyDescent="0.2">
      <c r="A63" s="170"/>
      <c r="B63" s="165"/>
      <c r="C63" s="171"/>
      <c r="D63" s="178"/>
      <c r="E63" s="173"/>
      <c r="F63" s="180"/>
      <c r="G63" s="180"/>
      <c r="H63" s="171"/>
      <c r="I63" s="115" t="s">
        <v>14</v>
      </c>
      <c r="J63" s="110" t="s">
        <v>9</v>
      </c>
    </row>
    <row r="64" spans="1:10" x14ac:dyDescent="0.2">
      <c r="A64" s="170"/>
      <c r="B64" s="165"/>
      <c r="C64" s="171"/>
      <c r="D64" s="178"/>
      <c r="E64" s="173"/>
      <c r="F64" s="180"/>
      <c r="G64" s="180"/>
      <c r="H64" s="171"/>
      <c r="I64" s="115" t="s">
        <v>15</v>
      </c>
      <c r="J64" s="110" t="s">
        <v>9</v>
      </c>
    </row>
    <row r="65" spans="1:10" ht="24" x14ac:dyDescent="0.2">
      <c r="A65" s="27" t="s">
        <v>20</v>
      </c>
      <c r="B65" s="116" t="s">
        <v>420</v>
      </c>
      <c r="C65" s="40"/>
      <c r="D65" s="40"/>
      <c r="E65" s="33"/>
      <c r="F65" s="35"/>
      <c r="G65" s="48"/>
      <c r="H65" s="40"/>
      <c r="I65" s="40"/>
      <c r="J65" s="121">
        <f>SUM(J66:J72)</f>
        <v>0</v>
      </c>
    </row>
    <row r="66" spans="1:10" ht="24" customHeight="1" x14ac:dyDescent="0.2">
      <c r="A66" s="170"/>
      <c r="B66" s="165"/>
      <c r="C66" s="171" t="s">
        <v>709</v>
      </c>
      <c r="D66" s="178" t="s">
        <v>501</v>
      </c>
      <c r="E66" s="177" t="s">
        <v>435</v>
      </c>
      <c r="F66" s="180" t="s">
        <v>6</v>
      </c>
      <c r="G66" s="180">
        <v>55</v>
      </c>
      <c r="H66" s="171" t="s">
        <v>918</v>
      </c>
      <c r="I66" s="115" t="s">
        <v>8</v>
      </c>
      <c r="J66" s="110" t="s">
        <v>9</v>
      </c>
    </row>
    <row r="67" spans="1:10" x14ac:dyDescent="0.2">
      <c r="A67" s="170"/>
      <c r="B67" s="165"/>
      <c r="C67" s="171"/>
      <c r="D67" s="178"/>
      <c r="E67" s="177"/>
      <c r="F67" s="180"/>
      <c r="G67" s="180"/>
      <c r="H67" s="171"/>
      <c r="I67" s="115" t="s">
        <v>10</v>
      </c>
      <c r="J67" s="110" t="s">
        <v>9</v>
      </c>
    </row>
    <row r="68" spans="1:10" x14ac:dyDescent="0.2">
      <c r="A68" s="170"/>
      <c r="B68" s="165"/>
      <c r="C68" s="171"/>
      <c r="D68" s="178"/>
      <c r="E68" s="177"/>
      <c r="F68" s="180"/>
      <c r="G68" s="180"/>
      <c r="H68" s="171"/>
      <c r="I68" s="115" t="s">
        <v>11</v>
      </c>
      <c r="J68" s="110" t="s">
        <v>9</v>
      </c>
    </row>
    <row r="69" spans="1:10" ht="24" x14ac:dyDescent="0.2">
      <c r="A69" s="170"/>
      <c r="B69" s="165"/>
      <c r="C69" s="171"/>
      <c r="D69" s="178"/>
      <c r="E69" s="177"/>
      <c r="F69" s="180"/>
      <c r="G69" s="180"/>
      <c r="H69" s="171"/>
      <c r="I69" s="115" t="s">
        <v>12</v>
      </c>
      <c r="J69" s="110" t="s">
        <v>9</v>
      </c>
    </row>
    <row r="70" spans="1:10" x14ac:dyDescent="0.2">
      <c r="A70" s="170"/>
      <c r="B70" s="165"/>
      <c r="C70" s="171"/>
      <c r="D70" s="178"/>
      <c r="E70" s="177"/>
      <c r="F70" s="180"/>
      <c r="G70" s="180"/>
      <c r="H70" s="171"/>
      <c r="I70" s="115" t="s">
        <v>13</v>
      </c>
      <c r="J70" s="110" t="s">
        <v>9</v>
      </c>
    </row>
    <row r="71" spans="1:10" x14ac:dyDescent="0.2">
      <c r="A71" s="170"/>
      <c r="B71" s="165"/>
      <c r="C71" s="171"/>
      <c r="D71" s="178"/>
      <c r="E71" s="177"/>
      <c r="F71" s="180"/>
      <c r="G71" s="180"/>
      <c r="H71" s="171"/>
      <c r="I71" s="115" t="s">
        <v>14</v>
      </c>
      <c r="J71" s="110" t="s">
        <v>9</v>
      </c>
    </row>
    <row r="72" spans="1:10" x14ac:dyDescent="0.2">
      <c r="A72" s="170"/>
      <c r="B72" s="165"/>
      <c r="C72" s="171"/>
      <c r="D72" s="178"/>
      <c r="E72" s="177"/>
      <c r="F72" s="180"/>
      <c r="G72" s="180"/>
      <c r="H72" s="171"/>
      <c r="I72" s="115" t="s">
        <v>15</v>
      </c>
      <c r="J72" s="110" t="s">
        <v>9</v>
      </c>
    </row>
    <row r="73" spans="1:10" ht="24" x14ac:dyDescent="0.2">
      <c r="A73" s="27" t="s">
        <v>23</v>
      </c>
      <c r="B73" s="116" t="s">
        <v>29</v>
      </c>
      <c r="C73" s="40"/>
      <c r="D73" s="40"/>
      <c r="E73" s="33"/>
      <c r="F73" s="35"/>
      <c r="G73" s="48"/>
      <c r="H73" s="40"/>
      <c r="I73" s="40"/>
      <c r="J73" s="121">
        <f>SUM(J74:J80)</f>
        <v>0</v>
      </c>
    </row>
    <row r="74" spans="1:10" ht="24" x14ac:dyDescent="0.2">
      <c r="A74" s="170"/>
      <c r="B74" s="165"/>
      <c r="C74" s="171" t="s">
        <v>503</v>
      </c>
      <c r="D74" s="178" t="s">
        <v>29</v>
      </c>
      <c r="E74" s="177" t="s">
        <v>30</v>
      </c>
      <c r="F74" s="180" t="s">
        <v>16</v>
      </c>
      <c r="G74" s="180">
        <v>1</v>
      </c>
      <c r="H74" s="171" t="s">
        <v>918</v>
      </c>
      <c r="I74" s="115" t="s">
        <v>8</v>
      </c>
      <c r="J74" s="110" t="s">
        <v>9</v>
      </c>
    </row>
    <row r="75" spans="1:10" x14ac:dyDescent="0.2">
      <c r="A75" s="170"/>
      <c r="B75" s="165"/>
      <c r="C75" s="171"/>
      <c r="D75" s="178"/>
      <c r="E75" s="177"/>
      <c r="F75" s="180"/>
      <c r="G75" s="180"/>
      <c r="H75" s="171"/>
      <c r="I75" s="115" t="s">
        <v>10</v>
      </c>
      <c r="J75" s="110" t="s">
        <v>9</v>
      </c>
    </row>
    <row r="76" spans="1:10" x14ac:dyDescent="0.2">
      <c r="A76" s="170"/>
      <c r="B76" s="165"/>
      <c r="C76" s="171"/>
      <c r="D76" s="178"/>
      <c r="E76" s="177"/>
      <c r="F76" s="180"/>
      <c r="G76" s="180"/>
      <c r="H76" s="171"/>
      <c r="I76" s="115" t="s">
        <v>11</v>
      </c>
      <c r="J76" s="110" t="s">
        <v>9</v>
      </c>
    </row>
    <row r="77" spans="1:10" ht="24" x14ac:dyDescent="0.2">
      <c r="A77" s="170"/>
      <c r="B77" s="165"/>
      <c r="C77" s="171"/>
      <c r="D77" s="178"/>
      <c r="E77" s="177"/>
      <c r="F77" s="180"/>
      <c r="G77" s="180"/>
      <c r="H77" s="171"/>
      <c r="I77" s="115" t="s">
        <v>12</v>
      </c>
      <c r="J77" s="110" t="s">
        <v>9</v>
      </c>
    </row>
    <row r="78" spans="1:10" x14ac:dyDescent="0.2">
      <c r="A78" s="170"/>
      <c r="B78" s="165"/>
      <c r="C78" s="171"/>
      <c r="D78" s="178"/>
      <c r="E78" s="177"/>
      <c r="F78" s="180"/>
      <c r="G78" s="180"/>
      <c r="H78" s="171"/>
      <c r="I78" s="115" t="s">
        <v>13</v>
      </c>
      <c r="J78" s="110" t="s">
        <v>9</v>
      </c>
    </row>
    <row r="79" spans="1:10" x14ac:dyDescent="0.2">
      <c r="A79" s="170"/>
      <c r="B79" s="165"/>
      <c r="C79" s="171"/>
      <c r="D79" s="178"/>
      <c r="E79" s="177"/>
      <c r="F79" s="180"/>
      <c r="G79" s="180"/>
      <c r="H79" s="171"/>
      <c r="I79" s="115" t="s">
        <v>14</v>
      </c>
      <c r="J79" s="110" t="s">
        <v>9</v>
      </c>
    </row>
    <row r="80" spans="1:10" x14ac:dyDescent="0.2">
      <c r="A80" s="170"/>
      <c r="B80" s="165"/>
      <c r="C80" s="171"/>
      <c r="D80" s="178"/>
      <c r="E80" s="177"/>
      <c r="F80" s="180"/>
      <c r="G80" s="180"/>
      <c r="H80" s="171"/>
      <c r="I80" s="115" t="s">
        <v>15</v>
      </c>
      <c r="J80" s="110" t="s">
        <v>9</v>
      </c>
    </row>
    <row r="81" spans="1:10" ht="24" x14ac:dyDescent="0.2">
      <c r="A81" s="27" t="s">
        <v>26</v>
      </c>
      <c r="B81" s="116" t="s">
        <v>31</v>
      </c>
      <c r="C81" s="40"/>
      <c r="D81" s="40"/>
      <c r="E81" s="33"/>
      <c r="F81" s="35"/>
      <c r="G81" s="48"/>
      <c r="H81" s="40"/>
      <c r="I81" s="40"/>
      <c r="J81" s="121">
        <f>SUM(J82:J88)</f>
        <v>0</v>
      </c>
    </row>
    <row r="82" spans="1:10" ht="28.5" customHeight="1" x14ac:dyDescent="0.2">
      <c r="A82" s="170"/>
      <c r="B82" s="165"/>
      <c r="C82" s="171" t="s">
        <v>489</v>
      </c>
      <c r="D82" s="178" t="s">
        <v>502</v>
      </c>
      <c r="E82" s="177" t="s">
        <v>436</v>
      </c>
      <c r="F82" s="180" t="s">
        <v>16</v>
      </c>
      <c r="G82" s="180">
        <v>1</v>
      </c>
      <c r="H82" s="171" t="s">
        <v>918</v>
      </c>
      <c r="I82" s="115" t="s">
        <v>8</v>
      </c>
      <c r="J82" s="110" t="s">
        <v>9</v>
      </c>
    </row>
    <row r="83" spans="1:10" x14ac:dyDescent="0.2">
      <c r="A83" s="170"/>
      <c r="B83" s="165"/>
      <c r="C83" s="171"/>
      <c r="D83" s="178"/>
      <c r="E83" s="177"/>
      <c r="F83" s="180"/>
      <c r="G83" s="180"/>
      <c r="H83" s="171"/>
      <c r="I83" s="115" t="s">
        <v>10</v>
      </c>
      <c r="J83" s="110" t="s">
        <v>9</v>
      </c>
    </row>
    <row r="84" spans="1:10" x14ac:dyDescent="0.2">
      <c r="A84" s="170"/>
      <c r="B84" s="165"/>
      <c r="C84" s="171"/>
      <c r="D84" s="178"/>
      <c r="E84" s="177"/>
      <c r="F84" s="180"/>
      <c r="G84" s="180"/>
      <c r="H84" s="171"/>
      <c r="I84" s="115" t="s">
        <v>11</v>
      </c>
      <c r="J84" s="110" t="s">
        <v>9</v>
      </c>
    </row>
    <row r="85" spans="1:10" ht="24" x14ac:dyDescent="0.2">
      <c r="A85" s="170"/>
      <c r="B85" s="165"/>
      <c r="C85" s="171"/>
      <c r="D85" s="178"/>
      <c r="E85" s="177"/>
      <c r="F85" s="180"/>
      <c r="G85" s="180"/>
      <c r="H85" s="171"/>
      <c r="I85" s="115" t="s">
        <v>12</v>
      </c>
      <c r="J85" s="110" t="s">
        <v>9</v>
      </c>
    </row>
    <row r="86" spans="1:10" x14ac:dyDescent="0.2">
      <c r="A86" s="170"/>
      <c r="B86" s="165"/>
      <c r="C86" s="171"/>
      <c r="D86" s="178"/>
      <c r="E86" s="177"/>
      <c r="F86" s="180"/>
      <c r="G86" s="180"/>
      <c r="H86" s="171"/>
      <c r="I86" s="115" t="s">
        <v>13</v>
      </c>
      <c r="J86" s="110" t="s">
        <v>9</v>
      </c>
    </row>
    <row r="87" spans="1:10" x14ac:dyDescent="0.2">
      <c r="A87" s="170"/>
      <c r="B87" s="165"/>
      <c r="C87" s="171"/>
      <c r="D87" s="178"/>
      <c r="E87" s="177"/>
      <c r="F87" s="180"/>
      <c r="G87" s="180"/>
      <c r="H87" s="171"/>
      <c r="I87" s="115" t="s">
        <v>14</v>
      </c>
      <c r="J87" s="110" t="s">
        <v>9</v>
      </c>
    </row>
    <row r="88" spans="1:10" x14ac:dyDescent="0.2">
      <c r="A88" s="170"/>
      <c r="B88" s="165"/>
      <c r="C88" s="171"/>
      <c r="D88" s="178"/>
      <c r="E88" s="177"/>
      <c r="F88" s="180"/>
      <c r="G88" s="180"/>
      <c r="H88" s="171"/>
      <c r="I88" s="115" t="s">
        <v>15</v>
      </c>
      <c r="J88" s="110" t="s">
        <v>9</v>
      </c>
    </row>
    <row r="89" spans="1:10" ht="15.75" customHeight="1" x14ac:dyDescent="0.2">
      <c r="A89" s="120" t="s">
        <v>32</v>
      </c>
      <c r="B89" s="209" t="s">
        <v>33</v>
      </c>
      <c r="C89" s="209"/>
      <c r="D89" s="209"/>
      <c r="E89" s="209"/>
      <c r="F89" s="209"/>
      <c r="G89" s="209"/>
      <c r="H89" s="209"/>
      <c r="I89" s="209"/>
      <c r="J89" s="210"/>
    </row>
    <row r="90" spans="1:10" ht="24" x14ac:dyDescent="0.2">
      <c r="A90" s="27" t="s">
        <v>291</v>
      </c>
      <c r="B90" s="116" t="s">
        <v>34</v>
      </c>
      <c r="C90" s="40"/>
      <c r="D90" s="40"/>
      <c r="E90" s="33"/>
      <c r="F90" s="35"/>
      <c r="G90" s="48"/>
      <c r="H90" s="40"/>
      <c r="I90" s="40"/>
      <c r="J90" s="121">
        <f>SUM(J91:J97)</f>
        <v>9</v>
      </c>
    </row>
    <row r="91" spans="1:10" ht="24" x14ac:dyDescent="0.2">
      <c r="A91" s="170"/>
      <c r="B91" s="165"/>
      <c r="C91" s="171" t="s">
        <v>489</v>
      </c>
      <c r="D91" s="188" t="s">
        <v>504</v>
      </c>
      <c r="E91" s="92" t="s">
        <v>35</v>
      </c>
      <c r="F91" s="49" t="s">
        <v>16</v>
      </c>
      <c r="G91" s="49">
        <v>6</v>
      </c>
      <c r="H91" s="49" t="s">
        <v>918</v>
      </c>
      <c r="I91" s="115" t="s">
        <v>8</v>
      </c>
      <c r="J91" s="110">
        <v>9</v>
      </c>
    </row>
    <row r="92" spans="1:10" x14ac:dyDescent="0.2">
      <c r="A92" s="170"/>
      <c r="B92" s="165"/>
      <c r="C92" s="171"/>
      <c r="D92" s="189"/>
      <c r="E92" s="188" t="s">
        <v>506</v>
      </c>
      <c r="F92" s="174" t="s">
        <v>6</v>
      </c>
      <c r="G92" s="174">
        <v>2</v>
      </c>
      <c r="H92" s="174" t="s">
        <v>918</v>
      </c>
      <c r="I92" s="115" t="s">
        <v>10</v>
      </c>
      <c r="J92" s="110"/>
    </row>
    <row r="93" spans="1:10" x14ac:dyDescent="0.2">
      <c r="A93" s="170"/>
      <c r="B93" s="165"/>
      <c r="C93" s="171"/>
      <c r="D93" s="190"/>
      <c r="E93" s="190"/>
      <c r="F93" s="176"/>
      <c r="G93" s="176"/>
      <c r="H93" s="176"/>
      <c r="I93" s="115" t="s">
        <v>11</v>
      </c>
      <c r="J93" s="110"/>
    </row>
    <row r="94" spans="1:10" ht="24" x14ac:dyDescent="0.2">
      <c r="A94" s="170"/>
      <c r="B94" s="165"/>
      <c r="C94" s="171"/>
      <c r="D94" s="177" t="s">
        <v>505</v>
      </c>
      <c r="E94" s="177" t="s">
        <v>704</v>
      </c>
      <c r="F94" s="171" t="s">
        <v>6</v>
      </c>
      <c r="G94" s="171">
        <v>2</v>
      </c>
      <c r="H94" s="171" t="s">
        <v>918</v>
      </c>
      <c r="I94" s="115" t="s">
        <v>12</v>
      </c>
      <c r="J94" s="110"/>
    </row>
    <row r="95" spans="1:10" x14ac:dyDescent="0.2">
      <c r="A95" s="170"/>
      <c r="B95" s="165"/>
      <c r="C95" s="171"/>
      <c r="D95" s="177"/>
      <c r="E95" s="177"/>
      <c r="F95" s="171"/>
      <c r="G95" s="171"/>
      <c r="H95" s="171"/>
      <c r="I95" s="115" t="s">
        <v>13</v>
      </c>
      <c r="J95" s="110"/>
    </row>
    <row r="96" spans="1:10" x14ac:dyDescent="0.2">
      <c r="A96" s="170"/>
      <c r="B96" s="165"/>
      <c r="C96" s="171"/>
      <c r="D96" s="177"/>
      <c r="E96" s="177"/>
      <c r="F96" s="171"/>
      <c r="G96" s="171"/>
      <c r="H96" s="171"/>
      <c r="I96" s="115" t="s">
        <v>14</v>
      </c>
      <c r="J96" s="110"/>
    </row>
    <row r="97" spans="1:10" x14ac:dyDescent="0.2">
      <c r="A97" s="170"/>
      <c r="B97" s="165"/>
      <c r="C97" s="171"/>
      <c r="D97" s="177"/>
      <c r="E97" s="177"/>
      <c r="F97" s="171"/>
      <c r="G97" s="171"/>
      <c r="H97" s="171"/>
      <c r="I97" s="115" t="s">
        <v>15</v>
      </c>
      <c r="J97" s="110"/>
    </row>
    <row r="98" spans="1:10" ht="24" x14ac:dyDescent="0.2">
      <c r="A98" s="27" t="s">
        <v>402</v>
      </c>
      <c r="B98" s="116" t="s">
        <v>36</v>
      </c>
      <c r="C98" s="40"/>
      <c r="D98" s="40"/>
      <c r="E98" s="33"/>
      <c r="F98" s="35"/>
      <c r="G98" s="48"/>
      <c r="H98" s="40"/>
      <c r="I98" s="40"/>
      <c r="J98" s="121">
        <f>SUM(J99:J105)</f>
        <v>33</v>
      </c>
    </row>
    <row r="99" spans="1:10" ht="27" customHeight="1" x14ac:dyDescent="0.2">
      <c r="A99" s="170"/>
      <c r="B99" s="165"/>
      <c r="C99" s="171" t="s">
        <v>489</v>
      </c>
      <c r="D99" s="178" t="s">
        <v>507</v>
      </c>
      <c r="E99" s="178" t="s">
        <v>837</v>
      </c>
      <c r="F99" s="171" t="s">
        <v>16</v>
      </c>
      <c r="G99" s="171">
        <v>2</v>
      </c>
      <c r="H99" s="171" t="s">
        <v>918</v>
      </c>
      <c r="I99" s="115" t="s">
        <v>8</v>
      </c>
      <c r="J99" s="110">
        <v>33</v>
      </c>
    </row>
    <row r="100" spans="1:10" x14ac:dyDescent="0.2">
      <c r="A100" s="170"/>
      <c r="B100" s="165"/>
      <c r="C100" s="171"/>
      <c r="D100" s="178"/>
      <c r="E100" s="178"/>
      <c r="F100" s="171"/>
      <c r="G100" s="171"/>
      <c r="H100" s="171"/>
      <c r="I100" s="115" t="s">
        <v>10</v>
      </c>
      <c r="J100" s="110"/>
    </row>
    <row r="101" spans="1:10" x14ac:dyDescent="0.2">
      <c r="A101" s="170"/>
      <c r="B101" s="165"/>
      <c r="C101" s="171"/>
      <c r="D101" s="178"/>
      <c r="E101" s="178"/>
      <c r="F101" s="171"/>
      <c r="G101" s="171"/>
      <c r="H101" s="171"/>
      <c r="I101" s="115" t="s">
        <v>11</v>
      </c>
      <c r="J101" s="110"/>
    </row>
    <row r="102" spans="1:10" ht="24" x14ac:dyDescent="0.2">
      <c r="A102" s="170"/>
      <c r="B102" s="165"/>
      <c r="C102" s="171"/>
      <c r="D102" s="178"/>
      <c r="E102" s="178"/>
      <c r="F102" s="171"/>
      <c r="G102" s="171"/>
      <c r="H102" s="171"/>
      <c r="I102" s="115" t="s">
        <v>12</v>
      </c>
      <c r="J102" s="110"/>
    </row>
    <row r="103" spans="1:10" x14ac:dyDescent="0.2">
      <c r="A103" s="170"/>
      <c r="B103" s="165"/>
      <c r="C103" s="171"/>
      <c r="D103" s="178"/>
      <c r="E103" s="178"/>
      <c r="F103" s="171"/>
      <c r="G103" s="171"/>
      <c r="H103" s="171"/>
      <c r="I103" s="115" t="s">
        <v>13</v>
      </c>
      <c r="J103" s="110"/>
    </row>
    <row r="104" spans="1:10" x14ac:dyDescent="0.2">
      <c r="A104" s="170"/>
      <c r="B104" s="165"/>
      <c r="C104" s="171"/>
      <c r="D104" s="178"/>
      <c r="E104" s="178"/>
      <c r="F104" s="171"/>
      <c r="G104" s="171"/>
      <c r="H104" s="171"/>
      <c r="I104" s="115" t="s">
        <v>14</v>
      </c>
      <c r="J104" s="110"/>
    </row>
    <row r="105" spans="1:10" x14ac:dyDescent="0.2">
      <c r="A105" s="170"/>
      <c r="B105" s="165"/>
      <c r="C105" s="171"/>
      <c r="D105" s="178"/>
      <c r="E105" s="178"/>
      <c r="F105" s="171"/>
      <c r="G105" s="171"/>
      <c r="H105" s="171"/>
      <c r="I105" s="115" t="s">
        <v>15</v>
      </c>
      <c r="J105" s="110"/>
    </row>
    <row r="106" spans="1:10" ht="24" customHeight="1" x14ac:dyDescent="0.2">
      <c r="A106" s="120" t="s">
        <v>37</v>
      </c>
      <c r="B106" s="209" t="s">
        <v>48</v>
      </c>
      <c r="C106" s="209"/>
      <c r="D106" s="209"/>
      <c r="E106" s="209"/>
      <c r="F106" s="209"/>
      <c r="G106" s="209"/>
      <c r="H106" s="209"/>
      <c r="I106" s="209"/>
      <c r="J106" s="210"/>
    </row>
    <row r="107" spans="1:10" ht="24" x14ac:dyDescent="0.2">
      <c r="A107" s="27" t="s">
        <v>870</v>
      </c>
      <c r="B107" s="116" t="s">
        <v>871</v>
      </c>
      <c r="C107" s="40"/>
      <c r="D107" s="40"/>
      <c r="E107" s="33"/>
      <c r="F107" s="35"/>
      <c r="G107" s="48"/>
      <c r="H107" s="40"/>
      <c r="I107" s="40"/>
      <c r="J107" s="121">
        <f>SUM(J108:J114)</f>
        <v>712.5</v>
      </c>
    </row>
    <row r="108" spans="1:10" ht="27" customHeight="1" x14ac:dyDescent="0.2">
      <c r="A108" s="170"/>
      <c r="B108" s="165"/>
      <c r="C108" s="171" t="s">
        <v>529</v>
      </c>
      <c r="D108" s="178" t="s">
        <v>873</v>
      </c>
      <c r="E108" s="178" t="s">
        <v>874</v>
      </c>
      <c r="F108" s="171" t="s">
        <v>38</v>
      </c>
      <c r="G108" s="165" t="s">
        <v>875</v>
      </c>
      <c r="H108" s="165" t="s">
        <v>875</v>
      </c>
      <c r="I108" s="115" t="s">
        <v>8</v>
      </c>
      <c r="J108" s="110">
        <v>712.5</v>
      </c>
    </row>
    <row r="109" spans="1:10" x14ac:dyDescent="0.2">
      <c r="A109" s="170"/>
      <c r="B109" s="165"/>
      <c r="C109" s="171"/>
      <c r="D109" s="178"/>
      <c r="E109" s="178"/>
      <c r="F109" s="171"/>
      <c r="G109" s="165"/>
      <c r="H109" s="165"/>
      <c r="I109" s="115" t="s">
        <v>10</v>
      </c>
      <c r="J109" s="110"/>
    </row>
    <row r="110" spans="1:10" x14ac:dyDescent="0.2">
      <c r="A110" s="170"/>
      <c r="B110" s="165"/>
      <c r="C110" s="171"/>
      <c r="D110" s="178"/>
      <c r="E110" s="178"/>
      <c r="F110" s="171"/>
      <c r="G110" s="165"/>
      <c r="H110" s="165"/>
      <c r="I110" s="115" t="s">
        <v>11</v>
      </c>
      <c r="J110" s="110"/>
    </row>
    <row r="111" spans="1:10" ht="24" x14ac:dyDescent="0.2">
      <c r="A111" s="170"/>
      <c r="B111" s="165"/>
      <c r="C111" s="171"/>
      <c r="D111" s="178"/>
      <c r="E111" s="178"/>
      <c r="F111" s="171"/>
      <c r="G111" s="165"/>
      <c r="H111" s="165"/>
      <c r="I111" s="115" t="s">
        <v>12</v>
      </c>
      <c r="J111" s="110"/>
    </row>
    <row r="112" spans="1:10" x14ac:dyDescent="0.2">
      <c r="A112" s="170"/>
      <c r="B112" s="165"/>
      <c r="C112" s="171"/>
      <c r="D112" s="178"/>
      <c r="E112" s="178"/>
      <c r="F112" s="171"/>
      <c r="G112" s="165"/>
      <c r="H112" s="165"/>
      <c r="I112" s="115" t="s">
        <v>13</v>
      </c>
      <c r="J112" s="110"/>
    </row>
    <row r="113" spans="1:10" x14ac:dyDescent="0.2">
      <c r="A113" s="170"/>
      <c r="B113" s="165"/>
      <c r="C113" s="171"/>
      <c r="D113" s="178"/>
      <c r="E113" s="178"/>
      <c r="F113" s="171"/>
      <c r="G113" s="165"/>
      <c r="H113" s="165"/>
      <c r="I113" s="115" t="s">
        <v>14</v>
      </c>
      <c r="J113" s="110"/>
    </row>
    <row r="114" spans="1:10" x14ac:dyDescent="0.2">
      <c r="A114" s="170"/>
      <c r="B114" s="165"/>
      <c r="C114" s="171"/>
      <c r="D114" s="178"/>
      <c r="E114" s="178"/>
      <c r="F114" s="171"/>
      <c r="G114" s="165"/>
      <c r="H114" s="165"/>
      <c r="I114" s="115" t="s">
        <v>15</v>
      </c>
      <c r="J114" s="110"/>
    </row>
    <row r="115" spans="1:10" ht="35.25" customHeight="1" x14ac:dyDescent="0.2">
      <c r="A115" s="27" t="s">
        <v>39</v>
      </c>
      <c r="B115" s="116" t="s">
        <v>40</v>
      </c>
      <c r="C115" s="40"/>
      <c r="D115" s="40"/>
      <c r="E115" s="33"/>
      <c r="F115" s="35"/>
      <c r="G115" s="48"/>
      <c r="H115" s="40"/>
      <c r="I115" s="139"/>
      <c r="J115" s="121">
        <f>SUM(J116:J122)</f>
        <v>4006.6000000000004</v>
      </c>
    </row>
    <row r="116" spans="1:10" ht="28.5" customHeight="1" x14ac:dyDescent="0.2">
      <c r="A116" s="170"/>
      <c r="B116" s="165"/>
      <c r="C116" s="174" t="s">
        <v>499</v>
      </c>
      <c r="D116" s="178" t="s">
        <v>872</v>
      </c>
      <c r="E116" s="178" t="s">
        <v>753</v>
      </c>
      <c r="F116" s="171" t="s">
        <v>38</v>
      </c>
      <c r="G116" s="171">
        <v>294.75</v>
      </c>
      <c r="H116" s="171" t="s">
        <v>918</v>
      </c>
      <c r="I116" s="115" t="s">
        <v>8</v>
      </c>
      <c r="J116" s="110">
        <v>3718.4</v>
      </c>
    </row>
    <row r="117" spans="1:10" x14ac:dyDescent="0.2">
      <c r="A117" s="170"/>
      <c r="B117" s="165"/>
      <c r="C117" s="175"/>
      <c r="D117" s="178"/>
      <c r="E117" s="178"/>
      <c r="F117" s="171"/>
      <c r="G117" s="171"/>
      <c r="H117" s="172"/>
      <c r="I117" s="115" t="s">
        <v>10</v>
      </c>
      <c r="J117" s="110">
        <v>86.9</v>
      </c>
    </row>
    <row r="118" spans="1:10" x14ac:dyDescent="0.2">
      <c r="A118" s="170"/>
      <c r="B118" s="165"/>
      <c r="C118" s="175"/>
      <c r="D118" s="178"/>
      <c r="E118" s="178"/>
      <c r="F118" s="171"/>
      <c r="G118" s="171"/>
      <c r="H118" s="172"/>
      <c r="I118" s="115" t="s">
        <v>11</v>
      </c>
      <c r="J118" s="110">
        <v>17.3</v>
      </c>
    </row>
    <row r="119" spans="1:10" ht="24" x14ac:dyDescent="0.2">
      <c r="A119" s="170"/>
      <c r="B119" s="165"/>
      <c r="C119" s="175"/>
      <c r="D119" s="178"/>
      <c r="E119" s="178"/>
      <c r="F119" s="171"/>
      <c r="G119" s="171"/>
      <c r="H119" s="172"/>
      <c r="I119" s="115" t="s">
        <v>12</v>
      </c>
      <c r="J119" s="110"/>
    </row>
    <row r="120" spans="1:10" x14ac:dyDescent="0.2">
      <c r="A120" s="170"/>
      <c r="B120" s="165"/>
      <c r="C120" s="175"/>
      <c r="D120" s="178"/>
      <c r="E120" s="178"/>
      <c r="F120" s="171"/>
      <c r="G120" s="171"/>
      <c r="H120" s="172"/>
      <c r="I120" s="115" t="s">
        <v>13</v>
      </c>
      <c r="J120" s="110"/>
    </row>
    <row r="121" spans="1:10" x14ac:dyDescent="0.2">
      <c r="A121" s="170"/>
      <c r="B121" s="165"/>
      <c r="C121" s="175"/>
      <c r="D121" s="178"/>
      <c r="E121" s="178"/>
      <c r="F121" s="171"/>
      <c r="G121" s="171"/>
      <c r="H121" s="172"/>
      <c r="I121" s="115" t="s">
        <v>14</v>
      </c>
      <c r="J121" s="110"/>
    </row>
    <row r="122" spans="1:10" x14ac:dyDescent="0.2">
      <c r="A122" s="170"/>
      <c r="B122" s="165"/>
      <c r="C122" s="175"/>
      <c r="D122" s="178"/>
      <c r="E122" s="178"/>
      <c r="F122" s="171"/>
      <c r="G122" s="171"/>
      <c r="H122" s="172"/>
      <c r="I122" s="115" t="s">
        <v>15</v>
      </c>
      <c r="J122" s="110">
        <v>184</v>
      </c>
    </row>
    <row r="123" spans="1:10" ht="16.5" customHeight="1" x14ac:dyDescent="0.2">
      <c r="A123" s="170"/>
      <c r="B123" s="165"/>
      <c r="C123" s="175"/>
      <c r="D123" s="92" t="s">
        <v>605</v>
      </c>
      <c r="E123" s="92" t="s">
        <v>606</v>
      </c>
      <c r="F123" s="49" t="s">
        <v>16</v>
      </c>
      <c r="G123" s="93">
        <v>2</v>
      </c>
      <c r="H123" s="49" t="s">
        <v>918</v>
      </c>
      <c r="I123" s="165"/>
      <c r="J123" s="164"/>
    </row>
    <row r="124" spans="1:10" ht="24" x14ac:dyDescent="0.2">
      <c r="A124" s="170"/>
      <c r="B124" s="165"/>
      <c r="C124" s="175"/>
      <c r="D124" s="92" t="s">
        <v>751</v>
      </c>
      <c r="E124" s="92" t="s">
        <v>615</v>
      </c>
      <c r="F124" s="49" t="s">
        <v>16</v>
      </c>
      <c r="G124" s="93">
        <v>1000</v>
      </c>
      <c r="H124" s="49" t="s">
        <v>918</v>
      </c>
      <c r="I124" s="165"/>
      <c r="J124" s="164"/>
    </row>
    <row r="125" spans="1:10" ht="25.5" customHeight="1" x14ac:dyDescent="0.2">
      <c r="A125" s="170"/>
      <c r="B125" s="165"/>
      <c r="C125" s="175"/>
      <c r="D125" s="92" t="s">
        <v>607</v>
      </c>
      <c r="E125" s="92" t="s">
        <v>616</v>
      </c>
      <c r="F125" s="49" t="s">
        <v>16</v>
      </c>
      <c r="G125" s="93">
        <v>1</v>
      </c>
      <c r="H125" s="49" t="s">
        <v>918</v>
      </c>
      <c r="I125" s="165"/>
      <c r="J125" s="164"/>
    </row>
    <row r="126" spans="1:10" ht="39" customHeight="1" x14ac:dyDescent="0.2">
      <c r="A126" s="170"/>
      <c r="B126" s="165"/>
      <c r="C126" s="175"/>
      <c r="D126" s="92" t="s">
        <v>608</v>
      </c>
      <c r="E126" s="92" t="s">
        <v>692</v>
      </c>
      <c r="F126" s="49" t="s">
        <v>6</v>
      </c>
      <c r="G126" s="93">
        <v>90</v>
      </c>
      <c r="H126" s="49" t="s">
        <v>918</v>
      </c>
      <c r="I126" s="165"/>
      <c r="J126" s="164"/>
    </row>
    <row r="127" spans="1:10" ht="24" x14ac:dyDescent="0.2">
      <c r="A127" s="170"/>
      <c r="B127" s="165"/>
      <c r="C127" s="175"/>
      <c r="D127" s="92" t="s">
        <v>752</v>
      </c>
      <c r="E127" s="92" t="s">
        <v>617</v>
      </c>
      <c r="F127" s="49" t="s">
        <v>16</v>
      </c>
      <c r="G127" s="93">
        <v>12</v>
      </c>
      <c r="H127" s="49" t="s">
        <v>918</v>
      </c>
      <c r="I127" s="165"/>
      <c r="J127" s="164"/>
    </row>
    <row r="128" spans="1:10" ht="24" x14ac:dyDescent="0.2">
      <c r="A128" s="170"/>
      <c r="B128" s="165"/>
      <c r="C128" s="175"/>
      <c r="D128" s="92" t="s">
        <v>955</v>
      </c>
      <c r="E128" s="92" t="s">
        <v>954</v>
      </c>
      <c r="F128" s="49" t="s">
        <v>6</v>
      </c>
      <c r="G128" s="93">
        <v>70</v>
      </c>
      <c r="H128" s="49" t="s">
        <v>918</v>
      </c>
      <c r="I128" s="165"/>
      <c r="J128" s="164"/>
    </row>
    <row r="129" spans="1:10" ht="24" x14ac:dyDescent="0.2">
      <c r="A129" s="170"/>
      <c r="B129" s="165"/>
      <c r="C129" s="176"/>
      <c r="D129" s="92" t="s">
        <v>957</v>
      </c>
      <c r="E129" s="92" t="s">
        <v>956</v>
      </c>
      <c r="F129" s="49" t="s">
        <v>6</v>
      </c>
      <c r="G129" s="93">
        <v>95</v>
      </c>
      <c r="H129" s="49" t="s">
        <v>918</v>
      </c>
      <c r="I129" s="165"/>
      <c r="J129" s="164"/>
    </row>
    <row r="130" spans="1:10" ht="24" x14ac:dyDescent="0.2">
      <c r="A130" s="170"/>
      <c r="B130" s="165"/>
      <c r="C130" s="171" t="s">
        <v>529</v>
      </c>
      <c r="D130" s="101" t="s">
        <v>937</v>
      </c>
      <c r="E130" s="101" t="s">
        <v>936</v>
      </c>
      <c r="F130" s="102" t="s">
        <v>16</v>
      </c>
      <c r="G130" s="93">
        <v>4</v>
      </c>
      <c r="H130" s="49" t="s">
        <v>918</v>
      </c>
      <c r="I130" s="165"/>
      <c r="J130" s="164"/>
    </row>
    <row r="131" spans="1:10" ht="24" x14ac:dyDescent="0.2">
      <c r="A131" s="170"/>
      <c r="B131" s="165"/>
      <c r="C131" s="171"/>
      <c r="D131" s="101" t="s">
        <v>693</v>
      </c>
      <c r="E131" s="101" t="s">
        <v>749</v>
      </c>
      <c r="F131" s="102" t="s">
        <v>694</v>
      </c>
      <c r="G131" s="93">
        <v>4</v>
      </c>
      <c r="H131" s="49" t="s">
        <v>918</v>
      </c>
      <c r="I131" s="165"/>
      <c r="J131" s="164"/>
    </row>
    <row r="132" spans="1:10" ht="36" x14ac:dyDescent="0.2">
      <c r="A132" s="170"/>
      <c r="B132" s="165"/>
      <c r="C132" s="171"/>
      <c r="D132" s="92" t="s">
        <v>695</v>
      </c>
      <c r="E132" s="92" t="s">
        <v>750</v>
      </c>
      <c r="F132" s="49" t="s">
        <v>16</v>
      </c>
      <c r="G132" s="93">
        <v>1</v>
      </c>
      <c r="H132" s="49" t="s">
        <v>935</v>
      </c>
      <c r="I132" s="165"/>
      <c r="J132" s="164"/>
    </row>
    <row r="133" spans="1:10" ht="24" x14ac:dyDescent="0.2">
      <c r="A133" s="170"/>
      <c r="B133" s="165"/>
      <c r="C133" s="171" t="s">
        <v>489</v>
      </c>
      <c r="D133" s="92" t="s">
        <v>609</v>
      </c>
      <c r="E133" s="92" t="s">
        <v>748</v>
      </c>
      <c r="F133" s="49" t="s">
        <v>6</v>
      </c>
      <c r="G133" s="93">
        <v>40</v>
      </c>
      <c r="H133" s="49" t="s">
        <v>918</v>
      </c>
      <c r="I133" s="165"/>
      <c r="J133" s="164"/>
    </row>
    <row r="134" spans="1:10" ht="48" x14ac:dyDescent="0.2">
      <c r="A134" s="170"/>
      <c r="B134" s="165"/>
      <c r="C134" s="171"/>
      <c r="D134" s="92" t="s">
        <v>610</v>
      </c>
      <c r="E134" s="92" t="s">
        <v>627</v>
      </c>
      <c r="F134" s="49" t="s">
        <v>6</v>
      </c>
      <c r="G134" s="93">
        <v>100</v>
      </c>
      <c r="H134" s="49" t="s">
        <v>918</v>
      </c>
      <c r="I134" s="165"/>
      <c r="J134" s="164"/>
    </row>
    <row r="135" spans="1:10" ht="48" x14ac:dyDescent="0.2">
      <c r="A135" s="170"/>
      <c r="B135" s="165"/>
      <c r="C135" s="171"/>
      <c r="D135" s="92" t="s">
        <v>611</v>
      </c>
      <c r="E135" s="92" t="s">
        <v>627</v>
      </c>
      <c r="F135" s="49" t="s">
        <v>6</v>
      </c>
      <c r="G135" s="93">
        <v>100</v>
      </c>
      <c r="H135" s="49" t="s">
        <v>918</v>
      </c>
      <c r="I135" s="165"/>
      <c r="J135" s="164"/>
    </row>
    <row r="136" spans="1:10" ht="48" x14ac:dyDescent="0.2">
      <c r="A136" s="170"/>
      <c r="B136" s="165"/>
      <c r="C136" s="171"/>
      <c r="D136" s="92" t="s">
        <v>612</v>
      </c>
      <c r="E136" s="92" t="s">
        <v>627</v>
      </c>
      <c r="F136" s="49" t="s">
        <v>6</v>
      </c>
      <c r="G136" s="93">
        <v>100</v>
      </c>
      <c r="H136" s="49" t="s">
        <v>918</v>
      </c>
      <c r="I136" s="165"/>
      <c r="J136" s="164"/>
    </row>
    <row r="137" spans="1:10" ht="36" x14ac:dyDescent="0.2">
      <c r="A137" s="170"/>
      <c r="B137" s="165"/>
      <c r="C137" s="171"/>
      <c r="D137" s="92" t="s">
        <v>613</v>
      </c>
      <c r="E137" s="92" t="s">
        <v>627</v>
      </c>
      <c r="F137" s="49" t="s">
        <v>6</v>
      </c>
      <c r="G137" s="93">
        <v>100</v>
      </c>
      <c r="H137" s="49" t="s">
        <v>918</v>
      </c>
      <c r="I137" s="165"/>
      <c r="J137" s="164"/>
    </row>
    <row r="138" spans="1:10" ht="36" x14ac:dyDescent="0.2">
      <c r="A138" s="170"/>
      <c r="B138" s="165"/>
      <c r="C138" s="171"/>
      <c r="D138" s="92" t="s">
        <v>614</v>
      </c>
      <c r="E138" s="92" t="s">
        <v>627</v>
      </c>
      <c r="F138" s="49" t="s">
        <v>6</v>
      </c>
      <c r="G138" s="93">
        <v>100</v>
      </c>
      <c r="H138" s="49" t="s">
        <v>918</v>
      </c>
      <c r="I138" s="165"/>
      <c r="J138" s="164"/>
    </row>
    <row r="139" spans="1:10" x14ac:dyDescent="0.2">
      <c r="A139" s="170"/>
      <c r="B139" s="165"/>
      <c r="C139" s="171" t="s">
        <v>618</v>
      </c>
      <c r="D139" s="100" t="s">
        <v>619</v>
      </c>
      <c r="E139" s="100" t="s">
        <v>620</v>
      </c>
      <c r="F139" s="49" t="s">
        <v>16</v>
      </c>
      <c r="G139" s="94">
        <v>5</v>
      </c>
      <c r="H139" s="49" t="s">
        <v>918</v>
      </c>
      <c r="I139" s="165"/>
      <c r="J139" s="164"/>
    </row>
    <row r="140" spans="1:10" x14ac:dyDescent="0.2">
      <c r="A140" s="170"/>
      <c r="B140" s="165"/>
      <c r="C140" s="171"/>
      <c r="D140" s="100" t="s">
        <v>621</v>
      </c>
      <c r="E140" s="100" t="s">
        <v>622</v>
      </c>
      <c r="F140" s="49" t="s">
        <v>16</v>
      </c>
      <c r="G140" s="94">
        <v>5</v>
      </c>
      <c r="H140" s="49" t="s">
        <v>918</v>
      </c>
      <c r="I140" s="165"/>
      <c r="J140" s="164"/>
    </row>
    <row r="141" spans="1:10" x14ac:dyDescent="0.2">
      <c r="A141" s="170"/>
      <c r="B141" s="165"/>
      <c r="C141" s="171"/>
      <c r="D141" s="100" t="s">
        <v>623</v>
      </c>
      <c r="E141" s="100" t="s">
        <v>626</v>
      </c>
      <c r="F141" s="49" t="s">
        <v>6</v>
      </c>
      <c r="G141" s="94">
        <v>92</v>
      </c>
      <c r="H141" s="49" t="s">
        <v>918</v>
      </c>
      <c r="I141" s="165"/>
      <c r="J141" s="164"/>
    </row>
    <row r="142" spans="1:10" x14ac:dyDescent="0.2">
      <c r="A142" s="170"/>
      <c r="B142" s="165"/>
      <c r="C142" s="171"/>
      <c r="D142" s="100" t="s">
        <v>624</v>
      </c>
      <c r="E142" s="100" t="s">
        <v>625</v>
      </c>
      <c r="F142" s="49" t="s">
        <v>727</v>
      </c>
      <c r="G142" s="94">
        <v>20</v>
      </c>
      <c r="H142" s="49" t="s">
        <v>918</v>
      </c>
      <c r="I142" s="165"/>
      <c r="J142" s="164"/>
    </row>
    <row r="143" spans="1:10" ht="24" x14ac:dyDescent="0.2">
      <c r="A143" s="170"/>
      <c r="B143" s="165"/>
      <c r="C143" s="49" t="s">
        <v>509</v>
      </c>
      <c r="D143" s="100" t="s">
        <v>747</v>
      </c>
      <c r="E143" s="100" t="s">
        <v>743</v>
      </c>
      <c r="F143" s="49" t="s">
        <v>839</v>
      </c>
      <c r="G143" s="94">
        <v>2</v>
      </c>
      <c r="H143" s="49" t="s">
        <v>938</v>
      </c>
      <c r="I143" s="165"/>
      <c r="J143" s="164"/>
    </row>
    <row r="144" spans="1:10" ht="24" customHeight="1" x14ac:dyDescent="0.2">
      <c r="A144" s="170"/>
      <c r="B144" s="165"/>
      <c r="C144" s="171" t="s">
        <v>497</v>
      </c>
      <c r="D144" s="100" t="s">
        <v>628</v>
      </c>
      <c r="E144" s="100" t="s">
        <v>629</v>
      </c>
      <c r="F144" s="49" t="s">
        <v>16</v>
      </c>
      <c r="G144" s="94">
        <v>5</v>
      </c>
      <c r="H144" s="49" t="s">
        <v>918</v>
      </c>
      <c r="I144" s="165"/>
      <c r="J144" s="164"/>
    </row>
    <row r="145" spans="1:10" ht="36" x14ac:dyDescent="0.2">
      <c r="A145" s="170"/>
      <c r="B145" s="165"/>
      <c r="C145" s="183"/>
      <c r="D145" s="103" t="s">
        <v>944</v>
      </c>
      <c r="E145" s="103" t="s">
        <v>945</v>
      </c>
      <c r="F145" s="152" t="s">
        <v>16</v>
      </c>
      <c r="G145" s="152" t="s">
        <v>946</v>
      </c>
      <c r="H145" s="154" t="s">
        <v>918</v>
      </c>
      <c r="I145" s="165"/>
      <c r="J145" s="164"/>
    </row>
    <row r="146" spans="1:10" ht="24" x14ac:dyDescent="0.2">
      <c r="A146" s="170"/>
      <c r="B146" s="165"/>
      <c r="C146" s="183"/>
      <c r="D146" s="103" t="s">
        <v>630</v>
      </c>
      <c r="E146" s="103" t="s">
        <v>631</v>
      </c>
      <c r="F146" s="152" t="s">
        <v>16</v>
      </c>
      <c r="G146" s="152" t="s">
        <v>947</v>
      </c>
      <c r="H146" s="154" t="s">
        <v>918</v>
      </c>
      <c r="I146" s="165"/>
      <c r="J146" s="164"/>
    </row>
    <row r="147" spans="1:10" ht="24" x14ac:dyDescent="0.2">
      <c r="A147" s="170"/>
      <c r="B147" s="165"/>
      <c r="C147" s="183"/>
      <c r="D147" s="103" t="s">
        <v>632</v>
      </c>
      <c r="E147" s="103" t="s">
        <v>746</v>
      </c>
      <c r="F147" s="152" t="s">
        <v>6</v>
      </c>
      <c r="G147" s="152" t="s">
        <v>948</v>
      </c>
      <c r="H147" s="154" t="s">
        <v>918</v>
      </c>
      <c r="I147" s="165"/>
      <c r="J147" s="164"/>
    </row>
    <row r="148" spans="1:10" ht="24" x14ac:dyDescent="0.2">
      <c r="A148" s="170"/>
      <c r="B148" s="165"/>
      <c r="C148" s="183"/>
      <c r="D148" s="103" t="s">
        <v>696</v>
      </c>
      <c r="E148" s="103" t="s">
        <v>631</v>
      </c>
      <c r="F148" s="152" t="s">
        <v>16</v>
      </c>
      <c r="G148" s="152" t="s">
        <v>949</v>
      </c>
      <c r="H148" s="154" t="s">
        <v>918</v>
      </c>
      <c r="I148" s="165"/>
      <c r="J148" s="164"/>
    </row>
    <row r="149" spans="1:10" x14ac:dyDescent="0.2">
      <c r="A149" s="170"/>
      <c r="B149" s="165"/>
      <c r="C149" s="171"/>
      <c r="D149" s="155" t="s">
        <v>633</v>
      </c>
      <c r="E149" s="155" t="s">
        <v>634</v>
      </c>
      <c r="F149" s="153" t="s">
        <v>16</v>
      </c>
      <c r="G149" s="108">
        <v>25</v>
      </c>
      <c r="H149" s="156" t="s">
        <v>941</v>
      </c>
      <c r="I149" s="165"/>
      <c r="J149" s="164"/>
    </row>
    <row r="150" spans="1:10" ht="24" x14ac:dyDescent="0.2">
      <c r="A150" s="170"/>
      <c r="B150" s="165"/>
      <c r="C150" s="171"/>
      <c r="D150" s="100" t="s">
        <v>635</v>
      </c>
      <c r="E150" s="100" t="s">
        <v>636</v>
      </c>
      <c r="F150" s="49" t="s">
        <v>16</v>
      </c>
      <c r="G150" s="108">
        <v>3</v>
      </c>
      <c r="H150" s="156" t="s">
        <v>918</v>
      </c>
      <c r="I150" s="165"/>
      <c r="J150" s="164"/>
    </row>
    <row r="151" spans="1:10" x14ac:dyDescent="0.2">
      <c r="A151" s="170"/>
      <c r="B151" s="165"/>
      <c r="C151" s="171"/>
      <c r="D151" s="100" t="s">
        <v>637</v>
      </c>
      <c r="E151" s="100" t="s">
        <v>638</v>
      </c>
      <c r="F151" s="49" t="s">
        <v>16</v>
      </c>
      <c r="G151" s="108">
        <v>2</v>
      </c>
      <c r="H151" s="156" t="s">
        <v>942</v>
      </c>
      <c r="I151" s="165"/>
      <c r="J151" s="164"/>
    </row>
    <row r="152" spans="1:10" x14ac:dyDescent="0.2">
      <c r="A152" s="170"/>
      <c r="B152" s="165"/>
      <c r="C152" s="171" t="s">
        <v>511</v>
      </c>
      <c r="D152" s="177" t="s">
        <v>639</v>
      </c>
      <c r="E152" s="92" t="s">
        <v>640</v>
      </c>
      <c r="F152" s="49" t="s">
        <v>16</v>
      </c>
      <c r="G152" s="93">
        <v>36</v>
      </c>
      <c r="H152" s="49" t="s">
        <v>918</v>
      </c>
      <c r="I152" s="165"/>
      <c r="J152" s="164"/>
    </row>
    <row r="153" spans="1:10" x14ac:dyDescent="0.2">
      <c r="A153" s="170"/>
      <c r="B153" s="165"/>
      <c r="C153" s="171"/>
      <c r="D153" s="177"/>
      <c r="E153" s="92" t="s">
        <v>641</v>
      </c>
      <c r="F153" s="49" t="s">
        <v>16</v>
      </c>
      <c r="G153" s="93">
        <v>4</v>
      </c>
      <c r="H153" s="49" t="s">
        <v>918</v>
      </c>
      <c r="I153" s="165"/>
      <c r="J153" s="164"/>
    </row>
    <row r="154" spans="1:10" ht="36" x14ac:dyDescent="0.2">
      <c r="A154" s="170"/>
      <c r="B154" s="165"/>
      <c r="C154" s="171" t="s">
        <v>535</v>
      </c>
      <c r="D154" s="92" t="s">
        <v>966</v>
      </c>
      <c r="E154" s="92" t="s">
        <v>967</v>
      </c>
      <c r="F154" s="49" t="s">
        <v>16</v>
      </c>
      <c r="G154" s="93">
        <v>1</v>
      </c>
      <c r="H154" s="49" t="s">
        <v>918</v>
      </c>
      <c r="I154" s="165"/>
      <c r="J154" s="164"/>
    </row>
    <row r="155" spans="1:10" ht="24" x14ac:dyDescent="0.2">
      <c r="A155" s="170"/>
      <c r="B155" s="165"/>
      <c r="C155" s="171"/>
      <c r="D155" s="92" t="s">
        <v>970</v>
      </c>
      <c r="E155" s="92" t="s">
        <v>971</v>
      </c>
      <c r="F155" s="49" t="s">
        <v>16</v>
      </c>
      <c r="G155" s="93">
        <v>1</v>
      </c>
      <c r="H155" s="49" t="s">
        <v>918</v>
      </c>
      <c r="I155" s="165"/>
      <c r="J155" s="164"/>
    </row>
    <row r="156" spans="1:10" x14ac:dyDescent="0.2">
      <c r="A156" s="170"/>
      <c r="B156" s="165"/>
      <c r="C156" s="171"/>
      <c r="D156" s="92" t="s">
        <v>642</v>
      </c>
      <c r="E156" s="92" t="s">
        <v>643</v>
      </c>
      <c r="F156" s="49" t="s">
        <v>38</v>
      </c>
      <c r="G156" s="93">
        <v>11</v>
      </c>
      <c r="H156" s="49" t="s">
        <v>918</v>
      </c>
      <c r="I156" s="165"/>
      <c r="J156" s="164"/>
    </row>
    <row r="157" spans="1:10" x14ac:dyDescent="0.2">
      <c r="A157" s="170"/>
      <c r="B157" s="165"/>
      <c r="C157" s="171" t="s">
        <v>646</v>
      </c>
      <c r="D157" s="92" t="s">
        <v>647</v>
      </c>
      <c r="E157" s="92" t="s">
        <v>683</v>
      </c>
      <c r="F157" s="49" t="s">
        <v>16</v>
      </c>
      <c r="G157" s="17">
        <v>94</v>
      </c>
      <c r="H157" s="49" t="s">
        <v>918</v>
      </c>
      <c r="I157" s="165"/>
      <c r="J157" s="164"/>
    </row>
    <row r="158" spans="1:10" x14ac:dyDescent="0.2">
      <c r="A158" s="170"/>
      <c r="B158" s="165"/>
      <c r="C158" s="171"/>
      <c r="D158" s="177" t="s">
        <v>647</v>
      </c>
      <c r="E158" s="92" t="s">
        <v>687</v>
      </c>
      <c r="F158" s="49" t="s">
        <v>16</v>
      </c>
      <c r="G158" s="93">
        <v>1</v>
      </c>
      <c r="H158" s="49" t="s">
        <v>918</v>
      </c>
      <c r="I158" s="165"/>
      <c r="J158" s="164"/>
    </row>
    <row r="159" spans="1:10" x14ac:dyDescent="0.2">
      <c r="A159" s="170"/>
      <c r="B159" s="165"/>
      <c r="C159" s="171"/>
      <c r="D159" s="177"/>
      <c r="E159" s="92" t="s">
        <v>684</v>
      </c>
      <c r="F159" s="49" t="s">
        <v>16</v>
      </c>
      <c r="G159" s="93">
        <v>14</v>
      </c>
      <c r="H159" s="49" t="s">
        <v>918</v>
      </c>
      <c r="I159" s="165"/>
      <c r="J159" s="164"/>
    </row>
    <row r="160" spans="1:10" x14ac:dyDescent="0.2">
      <c r="A160" s="170"/>
      <c r="B160" s="165"/>
      <c r="C160" s="171"/>
      <c r="D160" s="177"/>
      <c r="E160" s="92" t="s">
        <v>959</v>
      </c>
      <c r="F160" s="49" t="s">
        <v>16</v>
      </c>
      <c r="G160" s="93">
        <v>18</v>
      </c>
      <c r="H160" s="49" t="s">
        <v>918</v>
      </c>
      <c r="I160" s="165"/>
      <c r="J160" s="164"/>
    </row>
    <row r="161" spans="1:10" x14ac:dyDescent="0.2">
      <c r="A161" s="170"/>
      <c r="B161" s="165"/>
      <c r="C161" s="171"/>
      <c r="D161" s="177"/>
      <c r="E161" s="92" t="s">
        <v>685</v>
      </c>
      <c r="F161" s="49" t="s">
        <v>16</v>
      </c>
      <c r="G161" s="93">
        <v>36</v>
      </c>
      <c r="H161" s="49" t="s">
        <v>918</v>
      </c>
      <c r="I161" s="165"/>
      <c r="J161" s="164"/>
    </row>
    <row r="162" spans="1:10" x14ac:dyDescent="0.2">
      <c r="A162" s="170"/>
      <c r="B162" s="165"/>
      <c r="C162" s="171"/>
      <c r="D162" s="177"/>
      <c r="E162" s="92" t="s">
        <v>958</v>
      </c>
      <c r="F162" s="49" t="s">
        <v>16</v>
      </c>
      <c r="G162" s="93">
        <v>25</v>
      </c>
      <c r="H162" s="49" t="s">
        <v>918</v>
      </c>
      <c r="I162" s="165"/>
      <c r="J162" s="164"/>
    </row>
    <row r="163" spans="1:10" x14ac:dyDescent="0.2">
      <c r="A163" s="170"/>
      <c r="B163" s="165"/>
      <c r="C163" s="171"/>
      <c r="D163" s="92" t="s">
        <v>648</v>
      </c>
      <c r="E163" s="92" t="s">
        <v>686</v>
      </c>
      <c r="F163" s="49" t="s">
        <v>6</v>
      </c>
      <c r="G163" s="93">
        <v>100</v>
      </c>
      <c r="H163" s="49" t="s">
        <v>918</v>
      </c>
      <c r="I163" s="165"/>
      <c r="J163" s="164"/>
    </row>
    <row r="164" spans="1:10" ht="24" x14ac:dyDescent="0.2">
      <c r="A164" s="170"/>
      <c r="B164" s="165"/>
      <c r="C164" s="171" t="s">
        <v>649</v>
      </c>
      <c r="D164" s="92" t="s">
        <v>650</v>
      </c>
      <c r="E164" s="92" t="s">
        <v>697</v>
      </c>
      <c r="F164" s="49" t="s">
        <v>6</v>
      </c>
      <c r="G164" s="93">
        <v>98</v>
      </c>
      <c r="H164" s="49" t="s">
        <v>918</v>
      </c>
      <c r="I164" s="165"/>
      <c r="J164" s="164"/>
    </row>
    <row r="165" spans="1:10" ht="60" x14ac:dyDescent="0.2">
      <c r="A165" s="170"/>
      <c r="B165" s="165"/>
      <c r="C165" s="171"/>
      <c r="D165" s="92" t="s">
        <v>652</v>
      </c>
      <c r="E165" s="92" t="s">
        <v>931</v>
      </c>
      <c r="F165" s="49" t="s">
        <v>6</v>
      </c>
      <c r="G165" s="93">
        <v>98</v>
      </c>
      <c r="H165" s="49" t="s">
        <v>918</v>
      </c>
      <c r="I165" s="165"/>
      <c r="J165" s="164"/>
    </row>
    <row r="166" spans="1:10" ht="36" x14ac:dyDescent="0.2">
      <c r="A166" s="170"/>
      <c r="B166" s="165"/>
      <c r="C166" s="171"/>
      <c r="D166" s="92" t="s">
        <v>651</v>
      </c>
      <c r="E166" s="92" t="s">
        <v>932</v>
      </c>
      <c r="F166" s="49" t="s">
        <v>6</v>
      </c>
      <c r="G166" s="93">
        <v>100</v>
      </c>
      <c r="H166" s="49" t="s">
        <v>918</v>
      </c>
      <c r="I166" s="165"/>
      <c r="J166" s="164"/>
    </row>
    <row r="167" spans="1:10" ht="36" x14ac:dyDescent="0.2">
      <c r="A167" s="170"/>
      <c r="B167" s="165"/>
      <c r="C167" s="171"/>
      <c r="D167" s="92" t="s">
        <v>934</v>
      </c>
      <c r="E167" s="92" t="s">
        <v>933</v>
      </c>
      <c r="F167" s="49" t="s">
        <v>16</v>
      </c>
      <c r="G167" s="93">
        <v>10</v>
      </c>
      <c r="H167" s="49" t="s">
        <v>918</v>
      </c>
      <c r="I167" s="165"/>
      <c r="J167" s="164"/>
    </row>
    <row r="168" spans="1:10" ht="36" x14ac:dyDescent="0.2">
      <c r="A168" s="170"/>
      <c r="B168" s="165"/>
      <c r="C168" s="49" t="s">
        <v>968</v>
      </c>
      <c r="D168" s="92" t="s">
        <v>517</v>
      </c>
      <c r="E168" s="92" t="s">
        <v>698</v>
      </c>
      <c r="F168" s="49" t="s">
        <v>6</v>
      </c>
      <c r="G168" s="106">
        <v>95</v>
      </c>
      <c r="H168" s="106" t="s">
        <v>918</v>
      </c>
      <c r="I168" s="165"/>
      <c r="J168" s="164"/>
    </row>
    <row r="169" spans="1:10" ht="24" x14ac:dyDescent="0.2">
      <c r="A169" s="27" t="s">
        <v>41</v>
      </c>
      <c r="B169" s="116" t="s">
        <v>42</v>
      </c>
      <c r="C169" s="40"/>
      <c r="D169" s="40"/>
      <c r="E169" s="33"/>
      <c r="F169" s="35"/>
      <c r="G169" s="37"/>
      <c r="H169" s="40"/>
      <c r="I169" s="40"/>
      <c r="J169" s="121">
        <f>SUM(J170:J176)</f>
        <v>200</v>
      </c>
    </row>
    <row r="170" spans="1:10" ht="24" x14ac:dyDescent="0.2">
      <c r="A170" s="170"/>
      <c r="B170" s="165"/>
      <c r="C170" s="171" t="s">
        <v>509</v>
      </c>
      <c r="D170" s="178" t="s">
        <v>508</v>
      </c>
      <c r="E170" s="173" t="s">
        <v>292</v>
      </c>
      <c r="F170" s="180" t="s">
        <v>6</v>
      </c>
      <c r="G170" s="180">
        <v>0.1</v>
      </c>
      <c r="H170" s="171" t="s">
        <v>918</v>
      </c>
      <c r="I170" s="115" t="s">
        <v>8</v>
      </c>
      <c r="J170" s="110">
        <v>200</v>
      </c>
    </row>
    <row r="171" spans="1:10" ht="14.25" customHeight="1" x14ac:dyDescent="0.2">
      <c r="A171" s="170"/>
      <c r="B171" s="165"/>
      <c r="C171" s="171"/>
      <c r="D171" s="178"/>
      <c r="E171" s="173"/>
      <c r="F171" s="180"/>
      <c r="G171" s="180"/>
      <c r="H171" s="171"/>
      <c r="I171" s="115" t="s">
        <v>10</v>
      </c>
      <c r="J171" s="110"/>
    </row>
    <row r="172" spans="1:10" x14ac:dyDescent="0.2">
      <c r="A172" s="170"/>
      <c r="B172" s="165"/>
      <c r="C172" s="171"/>
      <c r="D172" s="178"/>
      <c r="E172" s="173"/>
      <c r="F172" s="180"/>
      <c r="G172" s="180"/>
      <c r="H172" s="171"/>
      <c r="I172" s="115" t="s">
        <v>11</v>
      </c>
      <c r="J172" s="110"/>
    </row>
    <row r="173" spans="1:10" ht="24" x14ac:dyDescent="0.2">
      <c r="A173" s="170"/>
      <c r="B173" s="165"/>
      <c r="C173" s="171"/>
      <c r="D173" s="178"/>
      <c r="E173" s="173"/>
      <c r="F173" s="180"/>
      <c r="G173" s="180"/>
      <c r="H173" s="171"/>
      <c r="I173" s="115" t="s">
        <v>12</v>
      </c>
      <c r="J173" s="110"/>
    </row>
    <row r="174" spans="1:10" x14ac:dyDescent="0.2">
      <c r="A174" s="170"/>
      <c r="B174" s="165"/>
      <c r="C174" s="171"/>
      <c r="D174" s="178"/>
      <c r="E174" s="173"/>
      <c r="F174" s="180"/>
      <c r="G174" s="180"/>
      <c r="H174" s="171"/>
      <c r="I174" s="115" t="s">
        <v>13</v>
      </c>
      <c r="J174" s="110"/>
    </row>
    <row r="175" spans="1:10" x14ac:dyDescent="0.2">
      <c r="A175" s="170"/>
      <c r="B175" s="165"/>
      <c r="C175" s="171"/>
      <c r="D175" s="178"/>
      <c r="E175" s="173"/>
      <c r="F175" s="180"/>
      <c r="G175" s="180"/>
      <c r="H175" s="171"/>
      <c r="I175" s="115" t="s">
        <v>14</v>
      </c>
      <c r="J175" s="110"/>
    </row>
    <row r="176" spans="1:10" x14ac:dyDescent="0.2">
      <c r="A176" s="170"/>
      <c r="B176" s="165"/>
      <c r="C176" s="171"/>
      <c r="D176" s="178"/>
      <c r="E176" s="173"/>
      <c r="F176" s="180"/>
      <c r="G176" s="180"/>
      <c r="H176" s="171"/>
      <c r="I176" s="115" t="s">
        <v>15</v>
      </c>
      <c r="J176" s="110"/>
    </row>
    <row r="177" spans="1:10" ht="51" customHeight="1" x14ac:dyDescent="0.2">
      <c r="A177" s="32" t="s">
        <v>367</v>
      </c>
      <c r="B177" s="114" t="s">
        <v>368</v>
      </c>
      <c r="C177" s="40"/>
      <c r="D177" s="40"/>
      <c r="E177" s="140"/>
      <c r="F177" s="141"/>
      <c r="G177" s="142"/>
      <c r="H177" s="40"/>
      <c r="I177" s="40"/>
      <c r="J177" s="121">
        <f>SUM(J178:J182)</f>
        <v>361.2</v>
      </c>
    </row>
    <row r="178" spans="1:10" ht="24" x14ac:dyDescent="0.2">
      <c r="A178" s="170"/>
      <c r="B178" s="165"/>
      <c r="C178" s="213" t="s">
        <v>489</v>
      </c>
      <c r="D178" s="99" t="s">
        <v>699</v>
      </c>
      <c r="E178" s="96" t="s">
        <v>710</v>
      </c>
      <c r="F178" s="89" t="s">
        <v>390</v>
      </c>
      <c r="G178" s="90" t="s">
        <v>962</v>
      </c>
      <c r="H178" s="91" t="s">
        <v>918</v>
      </c>
      <c r="I178" s="115" t="s">
        <v>8</v>
      </c>
      <c r="J178" s="110"/>
    </row>
    <row r="179" spans="1:10" ht="24" x14ac:dyDescent="0.2">
      <c r="A179" s="170"/>
      <c r="B179" s="165"/>
      <c r="C179" s="213"/>
      <c r="D179" s="99" t="s">
        <v>700</v>
      </c>
      <c r="E179" s="96" t="s">
        <v>50</v>
      </c>
      <c r="F179" s="89" t="s">
        <v>16</v>
      </c>
      <c r="G179" s="90" t="s">
        <v>882</v>
      </c>
      <c r="H179" s="91" t="s">
        <v>918</v>
      </c>
      <c r="I179" s="115" t="s">
        <v>10</v>
      </c>
      <c r="J179" s="110">
        <v>361.2</v>
      </c>
    </row>
    <row r="180" spans="1:10" ht="48" customHeight="1" x14ac:dyDescent="0.2">
      <c r="A180" s="170"/>
      <c r="B180" s="165"/>
      <c r="C180" s="91" t="s">
        <v>968</v>
      </c>
      <c r="D180" s="99" t="s">
        <v>701</v>
      </c>
      <c r="E180" s="96" t="s">
        <v>969</v>
      </c>
      <c r="F180" s="90" t="s">
        <v>6</v>
      </c>
      <c r="G180" s="143" t="s">
        <v>883</v>
      </c>
      <c r="H180" s="157" t="s">
        <v>918</v>
      </c>
      <c r="I180" s="115" t="s">
        <v>11</v>
      </c>
      <c r="J180" s="110"/>
    </row>
    <row r="181" spans="1:10" ht="24" x14ac:dyDescent="0.2">
      <c r="A181" s="170"/>
      <c r="B181" s="165"/>
      <c r="C181" s="91" t="s">
        <v>489</v>
      </c>
      <c r="D181" s="99" t="s">
        <v>702</v>
      </c>
      <c r="E181" s="97" t="s">
        <v>391</v>
      </c>
      <c r="F181" s="90" t="s">
        <v>16</v>
      </c>
      <c r="G181" s="107" t="s">
        <v>884</v>
      </c>
      <c r="H181" s="91" t="s">
        <v>918</v>
      </c>
      <c r="I181" s="115" t="s">
        <v>12</v>
      </c>
      <c r="J181" s="110"/>
    </row>
    <row r="182" spans="1:10" ht="24" x14ac:dyDescent="0.2">
      <c r="A182" s="170"/>
      <c r="B182" s="165"/>
      <c r="C182" s="91" t="s">
        <v>511</v>
      </c>
      <c r="D182" s="99" t="s">
        <v>739</v>
      </c>
      <c r="E182" s="97" t="s">
        <v>401</v>
      </c>
      <c r="F182" s="89" t="s">
        <v>16</v>
      </c>
      <c r="G182" s="105">
        <v>100</v>
      </c>
      <c r="H182" s="91" t="s">
        <v>918</v>
      </c>
      <c r="I182" s="115" t="s">
        <v>13</v>
      </c>
      <c r="J182" s="110"/>
    </row>
    <row r="183" spans="1:10" ht="36" x14ac:dyDescent="0.2">
      <c r="A183" s="170"/>
      <c r="B183" s="165"/>
      <c r="C183" s="91" t="s">
        <v>513</v>
      </c>
      <c r="D183" s="99" t="s">
        <v>740</v>
      </c>
      <c r="E183" s="96" t="s">
        <v>53</v>
      </c>
      <c r="F183" s="89" t="s">
        <v>6</v>
      </c>
      <c r="G183" s="90" t="s">
        <v>885</v>
      </c>
      <c r="H183" s="91" t="s">
        <v>918</v>
      </c>
      <c r="I183" s="115" t="s">
        <v>14</v>
      </c>
      <c r="J183" s="150"/>
    </row>
    <row r="184" spans="1:10" ht="24" x14ac:dyDescent="0.2">
      <c r="A184" s="170"/>
      <c r="B184" s="165"/>
      <c r="C184" s="213" t="s">
        <v>512</v>
      </c>
      <c r="D184" s="99" t="s">
        <v>735</v>
      </c>
      <c r="E184" s="97" t="s">
        <v>369</v>
      </c>
      <c r="F184" s="89" t="s">
        <v>16</v>
      </c>
      <c r="G184" s="161" t="s">
        <v>886</v>
      </c>
      <c r="H184" s="160" t="s">
        <v>918</v>
      </c>
      <c r="I184" s="115" t="s">
        <v>15</v>
      </c>
      <c r="J184" s="150"/>
    </row>
    <row r="185" spans="1:10" ht="24" x14ac:dyDescent="0.2">
      <c r="A185" s="170"/>
      <c r="B185" s="165"/>
      <c r="C185" s="213"/>
      <c r="D185" s="99" t="s">
        <v>734</v>
      </c>
      <c r="E185" s="97" t="s">
        <v>730</v>
      </c>
      <c r="F185" s="89" t="s">
        <v>16</v>
      </c>
      <c r="G185" s="152" t="s">
        <v>972</v>
      </c>
      <c r="H185" s="152" t="s">
        <v>918</v>
      </c>
      <c r="I185" s="166"/>
      <c r="J185" s="214"/>
    </row>
    <row r="186" spans="1:10" ht="24" customHeight="1" x14ac:dyDescent="0.2">
      <c r="A186" s="170"/>
      <c r="B186" s="165"/>
      <c r="C186" s="213"/>
      <c r="D186" s="99" t="s">
        <v>731</v>
      </c>
      <c r="E186" s="97" t="s">
        <v>738</v>
      </c>
      <c r="F186" s="89" t="s">
        <v>16</v>
      </c>
      <c r="G186" s="93" t="s">
        <v>973</v>
      </c>
      <c r="H186" s="152" t="s">
        <v>918</v>
      </c>
      <c r="I186" s="167"/>
      <c r="J186" s="215"/>
    </row>
    <row r="187" spans="1:10" ht="24" x14ac:dyDescent="0.2">
      <c r="A187" s="170"/>
      <c r="B187" s="165"/>
      <c r="C187" s="213"/>
      <c r="D187" s="99" t="s">
        <v>732</v>
      </c>
      <c r="E187" s="97" t="s">
        <v>736</v>
      </c>
      <c r="F187" s="89" t="s">
        <v>6</v>
      </c>
      <c r="G187" s="93" t="s">
        <v>974</v>
      </c>
      <c r="H187" s="152" t="s">
        <v>918</v>
      </c>
      <c r="I187" s="167"/>
      <c r="J187" s="215"/>
    </row>
    <row r="188" spans="1:10" ht="24" x14ac:dyDescent="0.2">
      <c r="A188" s="170"/>
      <c r="B188" s="165"/>
      <c r="C188" s="213"/>
      <c r="D188" s="99" t="s">
        <v>733</v>
      </c>
      <c r="E188" s="97" t="s">
        <v>737</v>
      </c>
      <c r="F188" s="89" t="s">
        <v>16</v>
      </c>
      <c r="G188" s="152" t="s">
        <v>975</v>
      </c>
      <c r="H188" s="152" t="s">
        <v>918</v>
      </c>
      <c r="I188" s="167"/>
      <c r="J188" s="215"/>
    </row>
    <row r="189" spans="1:10" x14ac:dyDescent="0.2">
      <c r="A189" s="170"/>
      <c r="B189" s="165"/>
      <c r="C189" s="213"/>
      <c r="D189" s="99" t="s">
        <v>703</v>
      </c>
      <c r="E189" s="96" t="s">
        <v>52</v>
      </c>
      <c r="F189" s="89" t="s">
        <v>16</v>
      </c>
      <c r="G189" s="152" t="s">
        <v>976</v>
      </c>
      <c r="H189" s="152" t="s">
        <v>918</v>
      </c>
      <c r="I189" s="167"/>
      <c r="J189" s="215"/>
    </row>
    <row r="190" spans="1:10" ht="24" customHeight="1" x14ac:dyDescent="0.2">
      <c r="A190" s="170"/>
      <c r="B190" s="165"/>
      <c r="C190" s="213" t="s">
        <v>510</v>
      </c>
      <c r="D190" s="212" t="s">
        <v>741</v>
      </c>
      <c r="E190" s="96" t="s">
        <v>392</v>
      </c>
      <c r="F190" s="89" t="s">
        <v>16</v>
      </c>
      <c r="G190" s="162">
        <v>1800</v>
      </c>
      <c r="H190" s="163" t="s">
        <v>951</v>
      </c>
      <c r="I190" s="168"/>
      <c r="J190" s="215"/>
    </row>
    <row r="191" spans="1:10" ht="24" x14ac:dyDescent="0.2">
      <c r="A191" s="170"/>
      <c r="B191" s="165"/>
      <c r="C191" s="213"/>
      <c r="D191" s="212"/>
      <c r="E191" s="96" t="s">
        <v>470</v>
      </c>
      <c r="F191" s="89" t="s">
        <v>16</v>
      </c>
      <c r="G191" s="152">
        <v>10</v>
      </c>
      <c r="H191" s="158" t="s">
        <v>951</v>
      </c>
      <c r="I191" s="168"/>
      <c r="J191" s="215"/>
    </row>
    <row r="192" spans="1:10" ht="24" x14ac:dyDescent="0.2">
      <c r="A192" s="170"/>
      <c r="B192" s="165"/>
      <c r="C192" s="213"/>
      <c r="D192" s="99" t="s">
        <v>742</v>
      </c>
      <c r="E192" s="96" t="s">
        <v>49</v>
      </c>
      <c r="F192" s="89" t="s">
        <v>16</v>
      </c>
      <c r="G192" s="152">
        <v>130</v>
      </c>
      <c r="H192" s="158" t="s">
        <v>951</v>
      </c>
      <c r="I192" s="168"/>
      <c r="J192" s="215"/>
    </row>
    <row r="193" spans="1:10" ht="24" x14ac:dyDescent="0.2">
      <c r="A193" s="170"/>
      <c r="B193" s="165"/>
      <c r="C193" s="213"/>
      <c r="D193" s="88" t="s">
        <v>688</v>
      </c>
      <c r="E193" s="88" t="s">
        <v>689</v>
      </c>
      <c r="F193" s="89" t="s">
        <v>16</v>
      </c>
      <c r="G193" s="152" t="s">
        <v>950</v>
      </c>
      <c r="H193" s="158" t="s">
        <v>952</v>
      </c>
      <c r="I193" s="168"/>
      <c r="J193" s="215"/>
    </row>
    <row r="194" spans="1:10" ht="24" x14ac:dyDescent="0.2">
      <c r="A194" s="170"/>
      <c r="B194" s="165"/>
      <c r="C194" s="213"/>
      <c r="D194" s="88" t="s">
        <v>690</v>
      </c>
      <c r="E194" s="88" t="s">
        <v>691</v>
      </c>
      <c r="F194" s="89" t="s">
        <v>16</v>
      </c>
      <c r="G194" s="152" t="s">
        <v>950</v>
      </c>
      <c r="H194" s="158" t="s">
        <v>953</v>
      </c>
      <c r="I194" s="169"/>
      <c r="J194" s="216"/>
    </row>
    <row r="195" spans="1:10" ht="24.75" customHeight="1" x14ac:dyDescent="0.2">
      <c r="A195" s="29" t="s">
        <v>857</v>
      </c>
      <c r="B195" s="116" t="s">
        <v>858</v>
      </c>
      <c r="C195" s="40"/>
      <c r="D195" s="40"/>
      <c r="E195" s="33"/>
      <c r="F195" s="35"/>
      <c r="G195" s="159"/>
      <c r="H195" s="40"/>
      <c r="I195" s="40"/>
      <c r="J195" s="121">
        <f>SUM(J196:J202)</f>
        <v>1.9</v>
      </c>
    </row>
    <row r="196" spans="1:10" ht="24" x14ac:dyDescent="0.2">
      <c r="A196" s="170"/>
      <c r="B196" s="165"/>
      <c r="C196" s="171" t="s">
        <v>511</v>
      </c>
      <c r="D196" s="178" t="s">
        <v>860</v>
      </c>
      <c r="E196" s="177" t="s">
        <v>859</v>
      </c>
      <c r="F196" s="180" t="s">
        <v>6</v>
      </c>
      <c r="G196" s="180">
        <v>15</v>
      </c>
      <c r="H196" s="171" t="s">
        <v>918</v>
      </c>
      <c r="I196" s="115" t="s">
        <v>8</v>
      </c>
      <c r="J196" s="110"/>
    </row>
    <row r="197" spans="1:10" ht="15" customHeight="1" x14ac:dyDescent="0.2">
      <c r="A197" s="170"/>
      <c r="B197" s="165"/>
      <c r="C197" s="171"/>
      <c r="D197" s="178"/>
      <c r="E197" s="177"/>
      <c r="F197" s="180"/>
      <c r="G197" s="180"/>
      <c r="H197" s="171"/>
      <c r="I197" s="115" t="s">
        <v>10</v>
      </c>
      <c r="J197" s="110">
        <v>1.9</v>
      </c>
    </row>
    <row r="198" spans="1:10" x14ac:dyDescent="0.2">
      <c r="A198" s="170"/>
      <c r="B198" s="165"/>
      <c r="C198" s="171"/>
      <c r="D198" s="178"/>
      <c r="E198" s="177"/>
      <c r="F198" s="180"/>
      <c r="G198" s="180"/>
      <c r="H198" s="171"/>
      <c r="I198" s="115" t="s">
        <v>11</v>
      </c>
      <c r="J198" s="110"/>
    </row>
    <row r="199" spans="1:10" ht="24" x14ac:dyDescent="0.2">
      <c r="A199" s="170"/>
      <c r="B199" s="165"/>
      <c r="C199" s="171"/>
      <c r="D199" s="178"/>
      <c r="E199" s="177"/>
      <c r="F199" s="180"/>
      <c r="G199" s="180"/>
      <c r="H199" s="171"/>
      <c r="I199" s="115" t="s">
        <v>12</v>
      </c>
      <c r="J199" s="110"/>
    </row>
    <row r="200" spans="1:10" x14ac:dyDescent="0.2">
      <c r="A200" s="170"/>
      <c r="B200" s="165"/>
      <c r="C200" s="171"/>
      <c r="D200" s="178"/>
      <c r="E200" s="177"/>
      <c r="F200" s="180"/>
      <c r="G200" s="180"/>
      <c r="H200" s="171"/>
      <c r="I200" s="115" t="s">
        <v>13</v>
      </c>
      <c r="J200" s="110"/>
    </row>
    <row r="201" spans="1:10" x14ac:dyDescent="0.2">
      <c r="A201" s="170"/>
      <c r="B201" s="165"/>
      <c r="C201" s="171"/>
      <c r="D201" s="178"/>
      <c r="E201" s="177"/>
      <c r="F201" s="180"/>
      <c r="G201" s="180"/>
      <c r="H201" s="171"/>
      <c r="I201" s="115" t="s">
        <v>14</v>
      </c>
      <c r="J201" s="110"/>
    </row>
    <row r="202" spans="1:10" x14ac:dyDescent="0.2">
      <c r="A202" s="170"/>
      <c r="B202" s="165"/>
      <c r="C202" s="171"/>
      <c r="D202" s="178"/>
      <c r="E202" s="177"/>
      <c r="F202" s="180"/>
      <c r="G202" s="180"/>
      <c r="H202" s="171"/>
      <c r="I202" s="115" t="s">
        <v>15</v>
      </c>
      <c r="J202" s="110"/>
    </row>
    <row r="203" spans="1:10" ht="24.75" customHeight="1" x14ac:dyDescent="0.2">
      <c r="A203" s="29" t="s">
        <v>370</v>
      </c>
      <c r="B203" s="116" t="s">
        <v>51</v>
      </c>
      <c r="C203" s="40"/>
      <c r="D203" s="40"/>
      <c r="E203" s="33"/>
      <c r="F203" s="35"/>
      <c r="G203" s="48"/>
      <c r="H203" s="40"/>
      <c r="I203" s="40"/>
      <c r="J203" s="121">
        <f>SUM(J204:J210)</f>
        <v>74</v>
      </c>
    </row>
    <row r="204" spans="1:10" ht="24" x14ac:dyDescent="0.2">
      <c r="A204" s="170"/>
      <c r="B204" s="165"/>
      <c r="C204" s="171" t="s">
        <v>511</v>
      </c>
      <c r="D204" s="178" t="s">
        <v>514</v>
      </c>
      <c r="E204" s="177" t="s">
        <v>437</v>
      </c>
      <c r="F204" s="180" t="s">
        <v>16</v>
      </c>
      <c r="G204" s="180">
        <v>51</v>
      </c>
      <c r="H204" s="171" t="s">
        <v>918</v>
      </c>
      <c r="I204" s="115" t="s">
        <v>8</v>
      </c>
      <c r="J204" s="110"/>
    </row>
    <row r="205" spans="1:10" ht="15" customHeight="1" x14ac:dyDescent="0.2">
      <c r="A205" s="170"/>
      <c r="B205" s="165"/>
      <c r="C205" s="171"/>
      <c r="D205" s="178"/>
      <c r="E205" s="177"/>
      <c r="F205" s="180"/>
      <c r="G205" s="180"/>
      <c r="H205" s="171"/>
      <c r="I205" s="115" t="s">
        <v>10</v>
      </c>
      <c r="J205" s="110">
        <v>74</v>
      </c>
    </row>
    <row r="206" spans="1:10" x14ac:dyDescent="0.2">
      <c r="A206" s="170"/>
      <c r="B206" s="165"/>
      <c r="C206" s="171"/>
      <c r="D206" s="178"/>
      <c r="E206" s="177"/>
      <c r="F206" s="180"/>
      <c r="G206" s="180"/>
      <c r="H206" s="171"/>
      <c r="I206" s="115" t="s">
        <v>11</v>
      </c>
      <c r="J206" s="110"/>
    </row>
    <row r="207" spans="1:10" ht="24" x14ac:dyDescent="0.2">
      <c r="A207" s="170"/>
      <c r="B207" s="165"/>
      <c r="C207" s="171"/>
      <c r="D207" s="178"/>
      <c r="E207" s="177"/>
      <c r="F207" s="180"/>
      <c r="G207" s="180"/>
      <c r="H207" s="171"/>
      <c r="I207" s="115" t="s">
        <v>12</v>
      </c>
      <c r="J207" s="110"/>
    </row>
    <row r="208" spans="1:10" x14ac:dyDescent="0.2">
      <c r="A208" s="170"/>
      <c r="B208" s="165"/>
      <c r="C208" s="171"/>
      <c r="D208" s="178"/>
      <c r="E208" s="177"/>
      <c r="F208" s="180"/>
      <c r="G208" s="180"/>
      <c r="H208" s="171"/>
      <c r="I208" s="115" t="s">
        <v>13</v>
      </c>
      <c r="J208" s="110"/>
    </row>
    <row r="209" spans="1:10" x14ac:dyDescent="0.2">
      <c r="A209" s="170"/>
      <c r="B209" s="165"/>
      <c r="C209" s="171"/>
      <c r="D209" s="178"/>
      <c r="E209" s="177"/>
      <c r="F209" s="180"/>
      <c r="G209" s="180"/>
      <c r="H209" s="171"/>
      <c r="I209" s="115" t="s">
        <v>14</v>
      </c>
      <c r="J209" s="110"/>
    </row>
    <row r="210" spans="1:10" x14ac:dyDescent="0.2">
      <c r="A210" s="170"/>
      <c r="B210" s="165"/>
      <c r="C210" s="171"/>
      <c r="D210" s="178"/>
      <c r="E210" s="177"/>
      <c r="F210" s="180"/>
      <c r="G210" s="180"/>
      <c r="H210" s="171"/>
      <c r="I210" s="115" t="s">
        <v>15</v>
      </c>
      <c r="J210" s="110"/>
    </row>
    <row r="211" spans="1:10" x14ac:dyDescent="0.2">
      <c r="A211" s="120" t="s">
        <v>47</v>
      </c>
      <c r="B211" s="209" t="s">
        <v>54</v>
      </c>
      <c r="C211" s="209"/>
      <c r="D211" s="209"/>
      <c r="E211" s="209"/>
      <c r="F211" s="209"/>
      <c r="G211" s="209"/>
      <c r="H211" s="209"/>
      <c r="I211" s="209"/>
      <c r="J211" s="210"/>
    </row>
    <row r="212" spans="1:10" ht="22.5" customHeight="1" x14ac:dyDescent="0.2">
      <c r="A212" s="27" t="s">
        <v>371</v>
      </c>
      <c r="B212" s="116" t="s">
        <v>55</v>
      </c>
      <c r="C212" s="40"/>
      <c r="D212" s="40"/>
      <c r="E212" s="33"/>
      <c r="F212" s="35"/>
      <c r="G212" s="48"/>
      <c r="H212" s="40"/>
      <c r="I212" s="40"/>
      <c r="J212" s="121">
        <f>SUM(J213:J219)</f>
        <v>59</v>
      </c>
    </row>
    <row r="213" spans="1:10" ht="24" x14ac:dyDescent="0.2">
      <c r="A213" s="170"/>
      <c r="B213" s="165"/>
      <c r="C213" s="171" t="s">
        <v>509</v>
      </c>
      <c r="D213" s="178" t="s">
        <v>515</v>
      </c>
      <c r="E213" s="177" t="s">
        <v>438</v>
      </c>
      <c r="F213" s="180" t="s">
        <v>6</v>
      </c>
      <c r="G213" s="180">
        <v>100</v>
      </c>
      <c r="H213" s="171" t="s">
        <v>918</v>
      </c>
      <c r="I213" s="115" t="s">
        <v>8</v>
      </c>
      <c r="J213" s="110">
        <v>59</v>
      </c>
    </row>
    <row r="214" spans="1:10" x14ac:dyDescent="0.2">
      <c r="A214" s="170"/>
      <c r="B214" s="165"/>
      <c r="C214" s="171"/>
      <c r="D214" s="178"/>
      <c r="E214" s="177"/>
      <c r="F214" s="180"/>
      <c r="G214" s="180"/>
      <c r="H214" s="171"/>
      <c r="I214" s="115" t="s">
        <v>10</v>
      </c>
      <c r="J214" s="110"/>
    </row>
    <row r="215" spans="1:10" x14ac:dyDescent="0.2">
      <c r="A215" s="170"/>
      <c r="B215" s="165"/>
      <c r="C215" s="171"/>
      <c r="D215" s="178"/>
      <c r="E215" s="177"/>
      <c r="F215" s="180"/>
      <c r="G215" s="180"/>
      <c r="H215" s="171"/>
      <c r="I215" s="115" t="s">
        <v>11</v>
      </c>
      <c r="J215" s="110"/>
    </row>
    <row r="216" spans="1:10" ht="24" x14ac:dyDescent="0.2">
      <c r="A216" s="170"/>
      <c r="B216" s="165"/>
      <c r="C216" s="171"/>
      <c r="D216" s="178"/>
      <c r="E216" s="177"/>
      <c r="F216" s="180"/>
      <c r="G216" s="180"/>
      <c r="H216" s="171"/>
      <c r="I216" s="115" t="s">
        <v>12</v>
      </c>
      <c r="J216" s="110"/>
    </row>
    <row r="217" spans="1:10" x14ac:dyDescent="0.2">
      <c r="A217" s="170"/>
      <c r="B217" s="165"/>
      <c r="C217" s="171"/>
      <c r="D217" s="178"/>
      <c r="E217" s="177"/>
      <c r="F217" s="180"/>
      <c r="G217" s="180"/>
      <c r="H217" s="171"/>
      <c r="I217" s="115" t="s">
        <v>13</v>
      </c>
      <c r="J217" s="110"/>
    </row>
    <row r="218" spans="1:10" x14ac:dyDescent="0.2">
      <c r="A218" s="170"/>
      <c r="B218" s="165"/>
      <c r="C218" s="171"/>
      <c r="D218" s="178"/>
      <c r="E218" s="177"/>
      <c r="F218" s="180"/>
      <c r="G218" s="180"/>
      <c r="H218" s="171"/>
      <c r="I218" s="115" t="s">
        <v>14</v>
      </c>
      <c r="J218" s="110"/>
    </row>
    <row r="219" spans="1:10" x14ac:dyDescent="0.2">
      <c r="A219" s="170"/>
      <c r="B219" s="165"/>
      <c r="C219" s="171"/>
      <c r="D219" s="178"/>
      <c r="E219" s="177"/>
      <c r="F219" s="180"/>
      <c r="G219" s="180"/>
      <c r="H219" s="171"/>
      <c r="I219" s="115" t="s">
        <v>15</v>
      </c>
      <c r="J219" s="110"/>
    </row>
    <row r="220" spans="1:10" ht="24" customHeight="1" x14ac:dyDescent="0.2">
      <c r="A220" s="27" t="s">
        <v>372</v>
      </c>
      <c r="B220" s="116" t="s">
        <v>342</v>
      </c>
      <c r="C220" s="40"/>
      <c r="D220" s="40"/>
      <c r="E220" s="33"/>
      <c r="F220" s="35"/>
      <c r="G220" s="48"/>
      <c r="H220" s="40"/>
      <c r="I220" s="40"/>
      <c r="J220" s="121">
        <f>SUM(J221:J227)</f>
        <v>500.6</v>
      </c>
    </row>
    <row r="221" spans="1:10" ht="24" x14ac:dyDescent="0.2">
      <c r="A221" s="170"/>
      <c r="B221" s="165"/>
      <c r="C221" s="171" t="s">
        <v>509</v>
      </c>
      <c r="D221" s="178" t="s">
        <v>516</v>
      </c>
      <c r="E221" s="177" t="s">
        <v>343</v>
      </c>
      <c r="F221" s="180" t="s">
        <v>6</v>
      </c>
      <c r="G221" s="180">
        <v>100</v>
      </c>
      <c r="H221" s="171" t="s">
        <v>918</v>
      </c>
      <c r="I221" s="115" t="s">
        <v>8</v>
      </c>
      <c r="J221" s="110">
        <v>500.6</v>
      </c>
    </row>
    <row r="222" spans="1:10" x14ac:dyDescent="0.2">
      <c r="A222" s="170"/>
      <c r="B222" s="165"/>
      <c r="C222" s="171"/>
      <c r="D222" s="178"/>
      <c r="E222" s="177"/>
      <c r="F222" s="180"/>
      <c r="G222" s="180"/>
      <c r="H222" s="171"/>
      <c r="I222" s="115" t="s">
        <v>10</v>
      </c>
      <c r="J222" s="110"/>
    </row>
    <row r="223" spans="1:10" x14ac:dyDescent="0.2">
      <c r="A223" s="170"/>
      <c r="B223" s="165"/>
      <c r="C223" s="171"/>
      <c r="D223" s="178"/>
      <c r="E223" s="177"/>
      <c r="F223" s="180"/>
      <c r="G223" s="180"/>
      <c r="H223" s="171"/>
      <c r="I223" s="115" t="s">
        <v>11</v>
      </c>
      <c r="J223" s="110"/>
    </row>
    <row r="224" spans="1:10" ht="24" x14ac:dyDescent="0.2">
      <c r="A224" s="170"/>
      <c r="B224" s="165"/>
      <c r="C224" s="171"/>
      <c r="D224" s="178"/>
      <c r="E224" s="177"/>
      <c r="F224" s="180"/>
      <c r="G224" s="180"/>
      <c r="H224" s="171"/>
      <c r="I224" s="115" t="s">
        <v>12</v>
      </c>
      <c r="J224" s="110"/>
    </row>
    <row r="225" spans="1:10" x14ac:dyDescent="0.2">
      <c r="A225" s="170"/>
      <c r="B225" s="165"/>
      <c r="C225" s="171"/>
      <c r="D225" s="178"/>
      <c r="E225" s="177"/>
      <c r="F225" s="180"/>
      <c r="G225" s="180"/>
      <c r="H225" s="171"/>
      <c r="I225" s="115" t="s">
        <v>13</v>
      </c>
      <c r="J225" s="110"/>
    </row>
    <row r="226" spans="1:10" x14ac:dyDescent="0.2">
      <c r="A226" s="170"/>
      <c r="B226" s="165"/>
      <c r="C226" s="171"/>
      <c r="D226" s="178"/>
      <c r="E226" s="177"/>
      <c r="F226" s="180"/>
      <c r="G226" s="180"/>
      <c r="H226" s="171"/>
      <c r="I226" s="115" t="s">
        <v>14</v>
      </c>
      <c r="J226" s="110"/>
    </row>
    <row r="227" spans="1:10" x14ac:dyDescent="0.2">
      <c r="A227" s="170"/>
      <c r="B227" s="165"/>
      <c r="C227" s="171"/>
      <c r="D227" s="178"/>
      <c r="E227" s="177"/>
      <c r="F227" s="180"/>
      <c r="G227" s="180"/>
      <c r="H227" s="171"/>
      <c r="I227" s="115" t="s">
        <v>15</v>
      </c>
      <c r="J227" s="110"/>
    </row>
    <row r="228" spans="1:10" ht="24" customHeight="1" thickBot="1" x14ac:dyDescent="0.25">
      <c r="A228" s="205" t="s">
        <v>56</v>
      </c>
      <c r="B228" s="206"/>
      <c r="C228" s="206"/>
      <c r="D228" s="206"/>
      <c r="E228" s="206"/>
      <c r="F228" s="206"/>
      <c r="G228" s="206"/>
      <c r="H228" s="206"/>
      <c r="I228" s="206"/>
      <c r="J228" s="122">
        <f>SUM(J10,J17,J25,J33,J41,J49,J57,J65,J73,J81,J90,J98,J107,J115,J169,J177,J195,J203,J212,J220)</f>
        <v>6174.3</v>
      </c>
    </row>
    <row r="229" spans="1:10" ht="12.75" thickBot="1" x14ac:dyDescent="0.25">
      <c r="A229" s="197" t="s">
        <v>57</v>
      </c>
      <c r="B229" s="197"/>
      <c r="C229" s="197"/>
      <c r="D229" s="197"/>
      <c r="E229" s="197"/>
      <c r="F229" s="197"/>
      <c r="G229" s="197"/>
      <c r="H229" s="197"/>
      <c r="I229" s="197"/>
      <c r="J229" s="197"/>
    </row>
    <row r="230" spans="1:10" x14ac:dyDescent="0.2">
      <c r="A230" s="2"/>
      <c r="B230" s="3" t="s">
        <v>58</v>
      </c>
      <c r="C230" s="79">
        <f>SUM(C232:C237)</f>
        <v>5990.3</v>
      </c>
      <c r="D230" s="53"/>
      <c r="H230" s="55"/>
      <c r="I230" s="56"/>
      <c r="J230" s="23"/>
    </row>
    <row r="231" spans="1:10" x14ac:dyDescent="0.2">
      <c r="A231" s="4"/>
      <c r="B231" s="5" t="s">
        <v>59</v>
      </c>
      <c r="C231" s="145" t="s">
        <v>9</v>
      </c>
      <c r="D231" s="53"/>
      <c r="H231" s="55"/>
      <c r="I231" s="52"/>
      <c r="J231" s="57"/>
    </row>
    <row r="232" spans="1:10" ht="24" x14ac:dyDescent="0.2">
      <c r="A232" s="4"/>
      <c r="B232" s="6" t="s">
        <v>8</v>
      </c>
      <c r="C232" s="81">
        <f t="shared" ref="C232:C238" si="0">SUMIF($I$8:$I$228,$B232,J$8:J$228)</f>
        <v>5449</v>
      </c>
      <c r="D232" s="54"/>
      <c r="H232" s="12"/>
      <c r="I232" s="58"/>
      <c r="J232" s="59"/>
    </row>
    <row r="233" spans="1:10" x14ac:dyDescent="0.2">
      <c r="A233" s="4"/>
      <c r="B233" s="6" t="s">
        <v>10</v>
      </c>
      <c r="C233" s="81">
        <f t="shared" si="0"/>
        <v>524</v>
      </c>
      <c r="D233" s="54"/>
      <c r="H233" s="12"/>
      <c r="I233" s="58"/>
      <c r="J233" s="59"/>
    </row>
    <row r="234" spans="1:10" x14ac:dyDescent="0.2">
      <c r="A234" s="4"/>
      <c r="B234" s="6" t="s">
        <v>11</v>
      </c>
      <c r="C234" s="81">
        <f t="shared" si="0"/>
        <v>17.3</v>
      </c>
      <c r="D234" s="54"/>
      <c r="H234" s="12"/>
      <c r="I234" s="58"/>
      <c r="J234" s="59"/>
    </row>
    <row r="235" spans="1:10" ht="24" x14ac:dyDescent="0.2">
      <c r="A235" s="4"/>
      <c r="B235" s="6" t="s">
        <v>12</v>
      </c>
      <c r="C235" s="81">
        <f t="shared" si="0"/>
        <v>0</v>
      </c>
      <c r="D235" s="54"/>
      <c r="H235" s="12"/>
      <c r="I235" s="58"/>
      <c r="J235" s="59"/>
    </row>
    <row r="236" spans="1:10" ht="24" customHeight="1" x14ac:dyDescent="0.2">
      <c r="A236" s="4"/>
      <c r="B236" s="6" t="s">
        <v>13</v>
      </c>
      <c r="C236" s="81">
        <f t="shared" si="0"/>
        <v>0</v>
      </c>
      <c r="D236" s="54"/>
      <c r="H236" s="12"/>
      <c r="I236" s="58"/>
      <c r="J236" s="59"/>
    </row>
    <row r="237" spans="1:10" x14ac:dyDescent="0.2">
      <c r="A237" s="4"/>
      <c r="B237" s="6" t="s">
        <v>14</v>
      </c>
      <c r="C237" s="81">
        <f t="shared" si="0"/>
        <v>0</v>
      </c>
      <c r="D237" s="54"/>
      <c r="H237" s="12"/>
      <c r="I237" s="58"/>
      <c r="J237" s="59"/>
    </row>
    <row r="238" spans="1:10" x14ac:dyDescent="0.2">
      <c r="A238" s="7"/>
      <c r="B238" s="20" t="s">
        <v>15</v>
      </c>
      <c r="C238" s="80">
        <f t="shared" si="0"/>
        <v>184</v>
      </c>
      <c r="D238" s="53"/>
      <c r="H238" s="55"/>
      <c r="I238" s="60"/>
      <c r="J238" s="61"/>
    </row>
    <row r="239" spans="1:10" ht="24" x14ac:dyDescent="0.2">
      <c r="A239" s="38"/>
      <c r="B239" s="104" t="s">
        <v>56</v>
      </c>
      <c r="C239" s="83">
        <f>C230+C238</f>
        <v>6174.3</v>
      </c>
      <c r="D239" s="54"/>
      <c r="E239" s="12"/>
      <c r="F239" s="12"/>
      <c r="G239" s="12"/>
      <c r="H239" s="12"/>
      <c r="I239" s="62"/>
      <c r="J239" s="63"/>
    </row>
    <row r="240" spans="1:10" x14ac:dyDescent="0.2">
      <c r="A240" s="36"/>
      <c r="B240" s="36" t="s">
        <v>60</v>
      </c>
      <c r="C240" s="146">
        <v>0</v>
      </c>
      <c r="D240" s="54"/>
      <c r="E240" s="12"/>
      <c r="F240" s="12"/>
      <c r="G240" s="12"/>
      <c r="H240" s="12"/>
      <c r="I240" s="64"/>
      <c r="J240" s="65"/>
    </row>
    <row r="241" spans="1:10" x14ac:dyDescent="0.2">
      <c r="A241" s="11"/>
      <c r="B241" s="11"/>
      <c r="C241" s="12"/>
      <c r="D241" s="12"/>
      <c r="H241" s="12"/>
      <c r="I241" s="12"/>
      <c r="J241" s="13"/>
    </row>
    <row r="242" spans="1:10" x14ac:dyDescent="0.2">
      <c r="A242" s="14" t="s">
        <v>61</v>
      </c>
      <c r="B242" s="15" t="s">
        <v>62</v>
      </c>
      <c r="J242" s="17"/>
    </row>
    <row r="243" spans="1:10" x14ac:dyDescent="0.2">
      <c r="A243" s="14" t="s">
        <v>63</v>
      </c>
      <c r="B243" s="15" t="s">
        <v>64</v>
      </c>
      <c r="J243" s="23"/>
    </row>
    <row r="244" spans="1:10" x14ac:dyDescent="0.2">
      <c r="A244" s="14" t="s">
        <v>65</v>
      </c>
      <c r="B244" s="15" t="s">
        <v>66</v>
      </c>
    </row>
    <row r="245" spans="1:10" x14ac:dyDescent="0.2">
      <c r="A245" s="14" t="s">
        <v>67</v>
      </c>
      <c r="B245" s="18" t="s">
        <v>68</v>
      </c>
    </row>
    <row r="246" spans="1:10" x14ac:dyDescent="0.2">
      <c r="A246" s="14" t="s">
        <v>69</v>
      </c>
      <c r="B246" s="15" t="s">
        <v>70</v>
      </c>
    </row>
    <row r="247" spans="1:10" x14ac:dyDescent="0.2">
      <c r="A247" s="14" t="s">
        <v>71</v>
      </c>
      <c r="B247" s="15" t="s">
        <v>72</v>
      </c>
    </row>
    <row r="248" spans="1:10" x14ac:dyDescent="0.2">
      <c r="A248" s="14" t="s">
        <v>73</v>
      </c>
      <c r="B248" s="15" t="s">
        <v>74</v>
      </c>
    </row>
    <row r="249" spans="1:10" x14ac:dyDescent="0.2">
      <c r="A249" s="14" t="s">
        <v>75</v>
      </c>
      <c r="B249" s="15" t="s">
        <v>76</v>
      </c>
    </row>
    <row r="250" spans="1:10" x14ac:dyDescent="0.2">
      <c r="A250" s="14" t="s">
        <v>77</v>
      </c>
      <c r="B250" s="15" t="s">
        <v>78</v>
      </c>
    </row>
    <row r="251" spans="1:10" ht="13.5" customHeight="1" x14ac:dyDescent="0.2">
      <c r="A251" s="14" t="s">
        <v>79</v>
      </c>
      <c r="B251" s="15" t="s">
        <v>80</v>
      </c>
    </row>
    <row r="252" spans="1:10" x14ac:dyDescent="0.2">
      <c r="A252" s="14" t="s">
        <v>81</v>
      </c>
      <c r="B252" s="15" t="s">
        <v>82</v>
      </c>
    </row>
    <row r="257" ht="12.75" customHeight="1" x14ac:dyDescent="0.2"/>
    <row r="260" ht="13.5" customHeight="1" x14ac:dyDescent="0.2"/>
    <row r="261" ht="13.5" customHeight="1" x14ac:dyDescent="0.2"/>
  </sheetData>
  <dataConsolidate/>
  <mergeCells count="196">
    <mergeCell ref="F204:F210"/>
    <mergeCell ref="G204:G210"/>
    <mergeCell ref="H204:H210"/>
    <mergeCell ref="G99:G105"/>
    <mergeCell ref="H99:H105"/>
    <mergeCell ref="E204:E210"/>
    <mergeCell ref="E196:E202"/>
    <mergeCell ref="F196:F202"/>
    <mergeCell ref="G196:G202"/>
    <mergeCell ref="H196:H202"/>
    <mergeCell ref="E108:E114"/>
    <mergeCell ref="F108:F114"/>
    <mergeCell ref="G108:G114"/>
    <mergeCell ref="H108:H114"/>
    <mergeCell ref="H74:H80"/>
    <mergeCell ref="D190:D191"/>
    <mergeCell ref="B106:J106"/>
    <mergeCell ref="G82:G88"/>
    <mergeCell ref="H82:H88"/>
    <mergeCell ref="F94:F97"/>
    <mergeCell ref="G94:G97"/>
    <mergeCell ref="H94:H97"/>
    <mergeCell ref="B89:J89"/>
    <mergeCell ref="C74:C80"/>
    <mergeCell ref="C82:C88"/>
    <mergeCell ref="D82:D88"/>
    <mergeCell ref="F82:F88"/>
    <mergeCell ref="F116:F122"/>
    <mergeCell ref="C154:C156"/>
    <mergeCell ref="C178:C179"/>
    <mergeCell ref="C190:C194"/>
    <mergeCell ref="C184:C189"/>
    <mergeCell ref="C164:C167"/>
    <mergeCell ref="H92:H93"/>
    <mergeCell ref="G92:G93"/>
    <mergeCell ref="F92:F93"/>
    <mergeCell ref="E92:E93"/>
    <mergeCell ref="J185:J194"/>
    <mergeCell ref="B211:J211"/>
    <mergeCell ref="A5:J5"/>
    <mergeCell ref="E213:E219"/>
    <mergeCell ref="E221:E227"/>
    <mergeCell ref="F213:F219"/>
    <mergeCell ref="G213:G219"/>
    <mergeCell ref="H213:H219"/>
    <mergeCell ref="F221:F227"/>
    <mergeCell ref="G221:G227"/>
    <mergeCell ref="H221:H227"/>
    <mergeCell ref="A213:A219"/>
    <mergeCell ref="A221:A227"/>
    <mergeCell ref="B213:B219"/>
    <mergeCell ref="B221:B227"/>
    <mergeCell ref="C213:C219"/>
    <mergeCell ref="C221:C227"/>
    <mergeCell ref="D213:D219"/>
    <mergeCell ref="D221:D227"/>
    <mergeCell ref="A204:A210"/>
    <mergeCell ref="F99:F105"/>
    <mergeCell ref="A99:A105"/>
    <mergeCell ref="B99:B105"/>
    <mergeCell ref="C99:C105"/>
    <mergeCell ref="D99:D105"/>
    <mergeCell ref="C204:C210"/>
    <mergeCell ref="D204:D210"/>
    <mergeCell ref="B204:B210"/>
    <mergeCell ref="B196:B202"/>
    <mergeCell ref="C196:C202"/>
    <mergeCell ref="D196:D202"/>
    <mergeCell ref="A74:A80"/>
    <mergeCell ref="A82:A88"/>
    <mergeCell ref="B74:B80"/>
    <mergeCell ref="B82:B88"/>
    <mergeCell ref="A196:A202"/>
    <mergeCell ref="D74:D80"/>
    <mergeCell ref="A108:A114"/>
    <mergeCell ref="B108:B114"/>
    <mergeCell ref="H58:H64"/>
    <mergeCell ref="B58:B64"/>
    <mergeCell ref="A58:A64"/>
    <mergeCell ref="A66:A72"/>
    <mergeCell ref="B66:B72"/>
    <mergeCell ref="C66:C72"/>
    <mergeCell ref="E66:E72"/>
    <mergeCell ref="F66:F72"/>
    <mergeCell ref="G66:G72"/>
    <mergeCell ref="H66:H72"/>
    <mergeCell ref="D66:D72"/>
    <mergeCell ref="C58:C64"/>
    <mergeCell ref="A229:J229"/>
    <mergeCell ref="C91:C97"/>
    <mergeCell ref="A4:J4"/>
    <mergeCell ref="B6:B7"/>
    <mergeCell ref="J6:J7"/>
    <mergeCell ref="A6:A7"/>
    <mergeCell ref="I6:I7"/>
    <mergeCell ref="C6:C7"/>
    <mergeCell ref="E6:F6"/>
    <mergeCell ref="A228:I228"/>
    <mergeCell ref="A170:A176"/>
    <mergeCell ref="B170:B176"/>
    <mergeCell ref="C170:C176"/>
    <mergeCell ref="F170:F176"/>
    <mergeCell ref="A11:A16"/>
    <mergeCell ref="B11:B16"/>
    <mergeCell ref="B8:J8"/>
    <mergeCell ref="B9:J9"/>
    <mergeCell ref="A91:A97"/>
    <mergeCell ref="B91:B97"/>
    <mergeCell ref="E94:E97"/>
    <mergeCell ref="D94:D97"/>
    <mergeCell ref="E99:E105"/>
    <mergeCell ref="G6:H6"/>
    <mergeCell ref="I1:J3"/>
    <mergeCell ref="F18:F24"/>
    <mergeCell ref="G18:G24"/>
    <mergeCell ref="H18:H24"/>
    <mergeCell ref="D34:D40"/>
    <mergeCell ref="E50:E56"/>
    <mergeCell ref="F50:F56"/>
    <mergeCell ref="G50:G56"/>
    <mergeCell ref="H50:H56"/>
    <mergeCell ref="D26:D32"/>
    <mergeCell ref="E26:E32"/>
    <mergeCell ref="F26:F32"/>
    <mergeCell ref="G26:G32"/>
    <mergeCell ref="H26:H32"/>
    <mergeCell ref="D18:D24"/>
    <mergeCell ref="E18:E24"/>
    <mergeCell ref="H34:H40"/>
    <mergeCell ref="F34:F40"/>
    <mergeCell ref="G42:G48"/>
    <mergeCell ref="H42:H48"/>
    <mergeCell ref="H15:H16"/>
    <mergeCell ref="G15:G16"/>
    <mergeCell ref="F15:F16"/>
    <mergeCell ref="D6:D7"/>
    <mergeCell ref="C11:C16"/>
    <mergeCell ref="D12:D13"/>
    <mergeCell ref="G170:G176"/>
    <mergeCell ref="D170:D176"/>
    <mergeCell ref="D58:D64"/>
    <mergeCell ref="E58:E64"/>
    <mergeCell ref="F58:F64"/>
    <mergeCell ref="G58:G64"/>
    <mergeCell ref="E74:E80"/>
    <mergeCell ref="E82:E88"/>
    <mergeCell ref="E116:E122"/>
    <mergeCell ref="D116:D122"/>
    <mergeCell ref="C144:C151"/>
    <mergeCell ref="C152:C153"/>
    <mergeCell ref="D152:D153"/>
    <mergeCell ref="C139:C142"/>
    <mergeCell ref="E15:E16"/>
    <mergeCell ref="D15:D16"/>
    <mergeCell ref="D91:D93"/>
    <mergeCell ref="D158:D162"/>
    <mergeCell ref="F74:F80"/>
    <mergeCell ref="G74:G80"/>
    <mergeCell ref="C108:C114"/>
    <mergeCell ref="D108:D114"/>
    <mergeCell ref="A26:A32"/>
    <mergeCell ref="B26:B32"/>
    <mergeCell ref="C26:C32"/>
    <mergeCell ref="A18:A24"/>
    <mergeCell ref="B18:B24"/>
    <mergeCell ref="C18:C24"/>
    <mergeCell ref="C34:C40"/>
    <mergeCell ref="B34:B40"/>
    <mergeCell ref="A34:A40"/>
    <mergeCell ref="A42:A48"/>
    <mergeCell ref="B42:B48"/>
    <mergeCell ref="C42:C48"/>
    <mergeCell ref="A50:A56"/>
    <mergeCell ref="B50:B56"/>
    <mergeCell ref="C50:C56"/>
    <mergeCell ref="G34:G40"/>
    <mergeCell ref="E34:E40"/>
    <mergeCell ref="D50:D56"/>
    <mergeCell ref="E42:E48"/>
    <mergeCell ref="D42:D48"/>
    <mergeCell ref="F42:F48"/>
    <mergeCell ref="J123:J168"/>
    <mergeCell ref="I123:I168"/>
    <mergeCell ref="I185:I194"/>
    <mergeCell ref="A178:A194"/>
    <mergeCell ref="A116:A168"/>
    <mergeCell ref="B116:B168"/>
    <mergeCell ref="C133:C138"/>
    <mergeCell ref="C130:C132"/>
    <mergeCell ref="C157:C163"/>
    <mergeCell ref="B178:B194"/>
    <mergeCell ref="H170:H176"/>
    <mergeCell ref="G116:G122"/>
    <mergeCell ref="H116:H122"/>
    <mergeCell ref="E170:E176"/>
    <mergeCell ref="C116:C129"/>
  </mergeCells>
  <phoneticPr fontId="3" type="noConversion"/>
  <pageMargins left="0.25" right="0.25" top="0.75" bottom="0.75" header="0.3" footer="0.3"/>
  <pageSetup paperSize="8" scale="87" fitToHeight="0" orientation="landscape" r:id="rId1"/>
  <rowBreaks count="2" manualBreakCount="2">
    <brk id="210" max="17" man="1"/>
    <brk id="239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8A7DB-F4FC-4477-B553-530292E3875F}">
  <sheetPr>
    <pageSetUpPr fitToPage="1"/>
  </sheetPr>
  <dimension ref="A1:J468"/>
  <sheetViews>
    <sheetView zoomScale="110" zoomScaleNormal="110" workbookViewId="0">
      <pane xSplit="1" topLeftCell="B1" activePane="topRight" state="frozen"/>
      <selection pane="topRight" activeCell="B18" sqref="B18:B24"/>
    </sheetView>
  </sheetViews>
  <sheetFormatPr defaultColWidth="9.140625" defaultRowHeight="12" x14ac:dyDescent="0.2"/>
  <cols>
    <col min="1" max="1" width="11.28515625" style="17" customWidth="1"/>
    <col min="2" max="2" width="36.140625" style="18" customWidth="1"/>
    <col min="3" max="3" width="17.7109375" style="16" customWidth="1"/>
    <col min="4" max="4" width="40.140625" style="16" customWidth="1"/>
    <col min="5" max="5" width="42.85546875" style="18" customWidth="1"/>
    <col min="6" max="6" width="6.28515625" style="18" customWidth="1"/>
    <col min="7" max="7" width="8.5703125" style="17" customWidth="1"/>
    <col min="8" max="8" width="9.140625" style="17" customWidth="1"/>
    <col min="9" max="9" width="35.5703125" style="16" customWidth="1"/>
    <col min="10" max="10" width="10.7109375" style="18" customWidth="1"/>
    <col min="11" max="16384" width="9.140625" style="18"/>
  </cols>
  <sheetData>
    <row r="1" spans="1:10" ht="13.5" customHeight="1" x14ac:dyDescent="0.2"/>
    <row r="2" spans="1:10" ht="17.25" customHeight="1" x14ac:dyDescent="0.2"/>
    <row r="3" spans="1:10" ht="13.5" customHeight="1" x14ac:dyDescent="0.2"/>
    <row r="4" spans="1:10" ht="20.25" customHeight="1" thickBot="1" x14ac:dyDescent="0.25">
      <c r="A4" s="240" t="s">
        <v>519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ht="37.5" customHeight="1" x14ac:dyDescent="0.2">
      <c r="A5" s="203" t="s">
        <v>481</v>
      </c>
      <c r="B5" s="199" t="s">
        <v>488</v>
      </c>
      <c r="C5" s="195" t="s">
        <v>480</v>
      </c>
      <c r="D5" s="195" t="s">
        <v>485</v>
      </c>
      <c r="E5" s="199" t="s">
        <v>0</v>
      </c>
      <c r="F5" s="199"/>
      <c r="G5" s="199" t="s">
        <v>1</v>
      </c>
      <c r="H5" s="199"/>
      <c r="I5" s="195" t="s">
        <v>487</v>
      </c>
      <c r="J5" s="201" t="s">
        <v>869</v>
      </c>
    </row>
    <row r="6" spans="1:10" ht="35.25" customHeight="1" x14ac:dyDescent="0.2">
      <c r="A6" s="204"/>
      <c r="B6" s="200"/>
      <c r="C6" s="196"/>
      <c r="D6" s="196"/>
      <c r="E6" s="112" t="s">
        <v>2</v>
      </c>
      <c r="F6" s="112" t="s">
        <v>3</v>
      </c>
      <c r="G6" s="112">
        <v>2026</v>
      </c>
      <c r="H6" s="113" t="s">
        <v>486</v>
      </c>
      <c r="I6" s="196"/>
      <c r="J6" s="202"/>
    </row>
    <row r="7" spans="1:10" s="16" customFormat="1" ht="15" customHeight="1" x14ac:dyDescent="0.2">
      <c r="A7" s="119" t="s">
        <v>520</v>
      </c>
      <c r="B7" s="207" t="s">
        <v>521</v>
      </c>
      <c r="C7" s="207"/>
      <c r="D7" s="207"/>
      <c r="E7" s="207"/>
      <c r="F7" s="207"/>
      <c r="G7" s="207"/>
      <c r="H7" s="207"/>
      <c r="I7" s="207"/>
      <c r="J7" s="208"/>
    </row>
    <row r="8" spans="1:10" ht="15.75" customHeight="1" x14ac:dyDescent="0.2">
      <c r="A8" s="120" t="s">
        <v>83</v>
      </c>
      <c r="B8" s="209" t="s">
        <v>84</v>
      </c>
      <c r="C8" s="209"/>
      <c r="D8" s="209"/>
      <c r="E8" s="209"/>
      <c r="F8" s="209"/>
      <c r="G8" s="209"/>
      <c r="H8" s="209"/>
      <c r="I8" s="209"/>
      <c r="J8" s="210"/>
    </row>
    <row r="9" spans="1:10" ht="36.75" customHeight="1" x14ac:dyDescent="0.2">
      <c r="A9" s="34" t="s">
        <v>463</v>
      </c>
      <c r="B9" s="114" t="s">
        <v>86</v>
      </c>
      <c r="C9" s="40"/>
      <c r="D9" s="40"/>
      <c r="E9" s="33"/>
      <c r="F9" s="35"/>
      <c r="G9" s="48"/>
      <c r="H9" s="48"/>
      <c r="I9" s="40"/>
      <c r="J9" s="121">
        <f>SUM(J10:J16)</f>
        <v>177.20000000000002</v>
      </c>
    </row>
    <row r="10" spans="1:10" ht="24" x14ac:dyDescent="0.2">
      <c r="A10" s="170"/>
      <c r="B10" s="165"/>
      <c r="C10" s="171" t="s">
        <v>511</v>
      </c>
      <c r="D10" s="98" t="s">
        <v>522</v>
      </c>
      <c r="E10" s="92" t="s">
        <v>87</v>
      </c>
      <c r="F10" s="93" t="s">
        <v>16</v>
      </c>
      <c r="G10" s="107" t="s">
        <v>887</v>
      </c>
      <c r="H10" s="49" t="s">
        <v>918</v>
      </c>
      <c r="I10" s="115" t="s">
        <v>8</v>
      </c>
      <c r="J10" s="110">
        <v>141.80000000000001</v>
      </c>
    </row>
    <row r="11" spans="1:10" ht="24" x14ac:dyDescent="0.2">
      <c r="A11" s="170"/>
      <c r="B11" s="165"/>
      <c r="C11" s="171"/>
      <c r="D11" s="98" t="s">
        <v>523</v>
      </c>
      <c r="E11" s="92" t="s">
        <v>88</v>
      </c>
      <c r="F11" s="93" t="s">
        <v>38</v>
      </c>
      <c r="G11" s="107" t="s">
        <v>888</v>
      </c>
      <c r="H11" s="49" t="s">
        <v>918</v>
      </c>
      <c r="I11" s="115" t="s">
        <v>10</v>
      </c>
      <c r="J11" s="110"/>
    </row>
    <row r="12" spans="1:10" ht="50.25" customHeight="1" x14ac:dyDescent="0.2">
      <c r="A12" s="170"/>
      <c r="B12" s="165"/>
      <c r="C12" s="171"/>
      <c r="D12" s="98" t="s">
        <v>524</v>
      </c>
      <c r="E12" s="92" t="s">
        <v>89</v>
      </c>
      <c r="F12" s="93" t="s">
        <v>38</v>
      </c>
      <c r="G12" s="107" t="s">
        <v>888</v>
      </c>
      <c r="H12" s="49" t="s">
        <v>918</v>
      </c>
      <c r="I12" s="115" t="s">
        <v>11</v>
      </c>
      <c r="J12" s="110">
        <v>35.4</v>
      </c>
    </row>
    <row r="13" spans="1:10" ht="36" x14ac:dyDescent="0.2">
      <c r="A13" s="170"/>
      <c r="B13" s="165"/>
      <c r="C13" s="171"/>
      <c r="D13" s="98" t="s">
        <v>525</v>
      </c>
      <c r="E13" s="92" t="s">
        <v>90</v>
      </c>
      <c r="F13" s="93" t="s">
        <v>38</v>
      </c>
      <c r="G13" s="107" t="s">
        <v>888</v>
      </c>
      <c r="H13" s="49" t="s">
        <v>918</v>
      </c>
      <c r="I13" s="115" t="s">
        <v>12</v>
      </c>
      <c r="J13" s="110"/>
    </row>
    <row r="14" spans="1:10" ht="25.5" customHeight="1" x14ac:dyDescent="0.2">
      <c r="A14" s="170"/>
      <c r="B14" s="165"/>
      <c r="C14" s="171"/>
      <c r="D14" s="178" t="s">
        <v>711</v>
      </c>
      <c r="E14" s="177" t="s">
        <v>469</v>
      </c>
      <c r="F14" s="241" t="s">
        <v>38</v>
      </c>
      <c r="G14" s="236" t="s">
        <v>889</v>
      </c>
      <c r="H14" s="171" t="s">
        <v>918</v>
      </c>
      <c r="I14" s="115" t="s">
        <v>13</v>
      </c>
      <c r="J14" s="110"/>
    </row>
    <row r="15" spans="1:10" x14ac:dyDescent="0.2">
      <c r="A15" s="170"/>
      <c r="B15" s="165"/>
      <c r="C15" s="171"/>
      <c r="D15" s="178"/>
      <c r="E15" s="177"/>
      <c r="F15" s="241"/>
      <c r="G15" s="236"/>
      <c r="H15" s="171"/>
      <c r="I15" s="115" t="s">
        <v>14</v>
      </c>
      <c r="J15" s="110"/>
    </row>
    <row r="16" spans="1:10" x14ac:dyDescent="0.2">
      <c r="A16" s="170"/>
      <c r="B16" s="165"/>
      <c r="C16" s="171"/>
      <c r="D16" s="178"/>
      <c r="E16" s="177"/>
      <c r="F16" s="241"/>
      <c r="G16" s="236"/>
      <c r="H16" s="171"/>
      <c r="I16" s="115" t="s">
        <v>15</v>
      </c>
      <c r="J16" s="110"/>
    </row>
    <row r="17" spans="1:10" ht="47.25" customHeight="1" x14ac:dyDescent="0.2">
      <c r="A17" s="27" t="s">
        <v>85</v>
      </c>
      <c r="B17" s="116" t="s">
        <v>91</v>
      </c>
      <c r="C17" s="40"/>
      <c r="D17" s="40"/>
      <c r="E17" s="33"/>
      <c r="F17" s="35"/>
      <c r="G17" s="48"/>
      <c r="H17" s="48"/>
      <c r="I17" s="40"/>
      <c r="J17" s="121">
        <f>SUM(J18:J24)</f>
        <v>49.6</v>
      </c>
    </row>
    <row r="18" spans="1:10" ht="24" x14ac:dyDescent="0.2">
      <c r="A18" s="170"/>
      <c r="B18" s="165"/>
      <c r="C18" s="171" t="s">
        <v>511</v>
      </c>
      <c r="D18" s="178" t="s">
        <v>842</v>
      </c>
      <c r="E18" s="173" t="s">
        <v>92</v>
      </c>
      <c r="F18" s="180" t="s">
        <v>38</v>
      </c>
      <c r="G18" s="180">
        <v>1</v>
      </c>
      <c r="H18" s="180" t="s">
        <v>918</v>
      </c>
      <c r="I18" s="115" t="s">
        <v>8</v>
      </c>
      <c r="J18" s="110">
        <v>49.6</v>
      </c>
    </row>
    <row r="19" spans="1:10" ht="24" x14ac:dyDescent="0.2">
      <c r="A19" s="170"/>
      <c r="B19" s="165"/>
      <c r="C19" s="171"/>
      <c r="D19" s="178"/>
      <c r="E19" s="173"/>
      <c r="F19" s="180"/>
      <c r="G19" s="180"/>
      <c r="H19" s="180"/>
      <c r="I19" s="115" t="s">
        <v>10</v>
      </c>
      <c r="J19" s="110"/>
    </row>
    <row r="20" spans="1:10" x14ac:dyDescent="0.2">
      <c r="A20" s="170"/>
      <c r="B20" s="165"/>
      <c r="C20" s="171"/>
      <c r="D20" s="178"/>
      <c r="E20" s="173"/>
      <c r="F20" s="180"/>
      <c r="G20" s="180"/>
      <c r="H20" s="180"/>
      <c r="I20" s="115" t="s">
        <v>11</v>
      </c>
      <c r="J20" s="110"/>
    </row>
    <row r="21" spans="1:10" ht="24" x14ac:dyDescent="0.2">
      <c r="A21" s="170"/>
      <c r="B21" s="165"/>
      <c r="C21" s="171"/>
      <c r="D21" s="178"/>
      <c r="E21" s="173"/>
      <c r="F21" s="180"/>
      <c r="G21" s="180"/>
      <c r="H21" s="180"/>
      <c r="I21" s="115" t="s">
        <v>12</v>
      </c>
      <c r="J21" s="110"/>
    </row>
    <row r="22" spans="1:10" x14ac:dyDescent="0.2">
      <c r="A22" s="170"/>
      <c r="B22" s="165"/>
      <c r="C22" s="171"/>
      <c r="D22" s="178"/>
      <c r="E22" s="173"/>
      <c r="F22" s="180"/>
      <c r="G22" s="180"/>
      <c r="H22" s="180"/>
      <c r="I22" s="115" t="s">
        <v>13</v>
      </c>
      <c r="J22" s="110"/>
    </row>
    <row r="23" spans="1:10" x14ac:dyDescent="0.2">
      <c r="A23" s="170"/>
      <c r="B23" s="165"/>
      <c r="C23" s="171"/>
      <c r="D23" s="178"/>
      <c r="E23" s="173"/>
      <c r="F23" s="180"/>
      <c r="G23" s="180"/>
      <c r="H23" s="180"/>
      <c r="I23" s="115" t="s">
        <v>14</v>
      </c>
      <c r="J23" s="110"/>
    </row>
    <row r="24" spans="1:10" x14ac:dyDescent="0.2">
      <c r="A24" s="170"/>
      <c r="B24" s="165"/>
      <c r="C24" s="171"/>
      <c r="D24" s="178"/>
      <c r="E24" s="173"/>
      <c r="F24" s="180"/>
      <c r="G24" s="180"/>
      <c r="H24" s="180"/>
      <c r="I24" s="115" t="s">
        <v>15</v>
      </c>
      <c r="J24" s="110"/>
    </row>
    <row r="25" spans="1:10" ht="24.75" customHeight="1" x14ac:dyDescent="0.2">
      <c r="A25" s="32" t="s">
        <v>313</v>
      </c>
      <c r="B25" s="114" t="s">
        <v>312</v>
      </c>
      <c r="C25" s="40"/>
      <c r="D25" s="40"/>
      <c r="E25" s="33"/>
      <c r="F25" s="35"/>
      <c r="G25" s="132"/>
      <c r="H25" s="132"/>
      <c r="I25" s="40"/>
      <c r="J25" s="121">
        <f>SUM(J26:J32)</f>
        <v>0</v>
      </c>
    </row>
    <row r="26" spans="1:10" ht="24" x14ac:dyDescent="0.2">
      <c r="A26" s="170"/>
      <c r="B26" s="165"/>
      <c r="C26" s="171" t="s">
        <v>511</v>
      </c>
      <c r="D26" s="178" t="s">
        <v>714</v>
      </c>
      <c r="E26" s="237" t="s">
        <v>94</v>
      </c>
      <c r="F26" s="180" t="s">
        <v>38</v>
      </c>
      <c r="G26" s="180">
        <v>84</v>
      </c>
      <c r="H26" s="180" t="s">
        <v>918</v>
      </c>
      <c r="I26" s="115" t="s">
        <v>8</v>
      </c>
      <c r="J26" s="110"/>
    </row>
    <row r="27" spans="1:10" ht="24" x14ac:dyDescent="0.2">
      <c r="A27" s="170"/>
      <c r="B27" s="165"/>
      <c r="C27" s="171"/>
      <c r="D27" s="178"/>
      <c r="E27" s="237"/>
      <c r="F27" s="180"/>
      <c r="G27" s="180"/>
      <c r="H27" s="180"/>
      <c r="I27" s="115" t="s">
        <v>10</v>
      </c>
      <c r="J27" s="110"/>
    </row>
    <row r="28" spans="1:10" x14ac:dyDescent="0.2">
      <c r="A28" s="170"/>
      <c r="B28" s="165"/>
      <c r="C28" s="171"/>
      <c r="D28" s="178"/>
      <c r="E28" s="237"/>
      <c r="F28" s="180"/>
      <c r="G28" s="180"/>
      <c r="H28" s="180"/>
      <c r="I28" s="115" t="s">
        <v>11</v>
      </c>
      <c r="J28" s="110"/>
    </row>
    <row r="29" spans="1:10" ht="22.5" customHeight="1" x14ac:dyDescent="0.2">
      <c r="A29" s="170"/>
      <c r="B29" s="165"/>
      <c r="C29" s="171"/>
      <c r="D29" s="178"/>
      <c r="E29" s="178" t="s">
        <v>95</v>
      </c>
      <c r="F29" s="180" t="s">
        <v>653</v>
      </c>
      <c r="G29" s="238" t="s">
        <v>890</v>
      </c>
      <c r="H29" s="180" t="s">
        <v>918</v>
      </c>
      <c r="I29" s="115" t="s">
        <v>12</v>
      </c>
      <c r="J29" s="110"/>
    </row>
    <row r="30" spans="1:10" x14ac:dyDescent="0.2">
      <c r="A30" s="170"/>
      <c r="B30" s="165"/>
      <c r="C30" s="171"/>
      <c r="D30" s="178"/>
      <c r="E30" s="178"/>
      <c r="F30" s="180"/>
      <c r="G30" s="238"/>
      <c r="H30" s="180"/>
      <c r="I30" s="115" t="s">
        <v>13</v>
      </c>
      <c r="J30" s="110"/>
    </row>
    <row r="31" spans="1:10" x14ac:dyDescent="0.2">
      <c r="A31" s="170"/>
      <c r="B31" s="165"/>
      <c r="C31" s="171"/>
      <c r="D31" s="178"/>
      <c r="E31" s="178"/>
      <c r="F31" s="180"/>
      <c r="G31" s="238"/>
      <c r="H31" s="180"/>
      <c r="I31" s="115" t="s">
        <v>14</v>
      </c>
      <c r="J31" s="110"/>
    </row>
    <row r="32" spans="1:10" x14ac:dyDescent="0.2">
      <c r="A32" s="170"/>
      <c r="B32" s="165"/>
      <c r="C32" s="171"/>
      <c r="D32" s="178"/>
      <c r="E32" s="178"/>
      <c r="F32" s="180"/>
      <c r="G32" s="238"/>
      <c r="H32" s="180"/>
      <c r="I32" s="115" t="s">
        <v>15</v>
      </c>
      <c r="J32" s="110"/>
    </row>
    <row r="33" spans="1:10" ht="36" x14ac:dyDescent="0.2">
      <c r="A33" s="39" t="s">
        <v>474</v>
      </c>
      <c r="B33" s="41" t="s">
        <v>475</v>
      </c>
      <c r="C33" s="40"/>
      <c r="D33" s="40"/>
      <c r="E33" s="42"/>
      <c r="F33" s="42"/>
      <c r="G33" s="46"/>
      <c r="H33" s="46"/>
      <c r="I33" s="40"/>
      <c r="J33" s="121">
        <f t="shared" ref="J33" si="0">SUM(J34:J40)</f>
        <v>0</v>
      </c>
    </row>
    <row r="34" spans="1:10" ht="24" x14ac:dyDescent="0.2">
      <c r="A34" s="170"/>
      <c r="B34" s="165"/>
      <c r="C34" s="171" t="s">
        <v>497</v>
      </c>
      <c r="D34" s="178" t="s">
        <v>726</v>
      </c>
      <c r="E34" s="178" t="s">
        <v>476</v>
      </c>
      <c r="F34" s="180" t="s">
        <v>16</v>
      </c>
      <c r="G34" s="180">
        <v>0</v>
      </c>
      <c r="H34" s="180" t="s">
        <v>881</v>
      </c>
      <c r="I34" s="115" t="s">
        <v>8</v>
      </c>
      <c r="J34" s="110"/>
    </row>
    <row r="35" spans="1:10" ht="24" x14ac:dyDescent="0.2">
      <c r="A35" s="170"/>
      <c r="B35" s="165"/>
      <c r="C35" s="171"/>
      <c r="D35" s="178"/>
      <c r="E35" s="178"/>
      <c r="F35" s="180"/>
      <c r="G35" s="180"/>
      <c r="H35" s="180"/>
      <c r="I35" s="115" t="s">
        <v>10</v>
      </c>
      <c r="J35" s="110"/>
    </row>
    <row r="36" spans="1:10" x14ac:dyDescent="0.2">
      <c r="A36" s="170"/>
      <c r="B36" s="165"/>
      <c r="C36" s="171"/>
      <c r="D36" s="178"/>
      <c r="E36" s="178"/>
      <c r="F36" s="180"/>
      <c r="G36" s="180"/>
      <c r="H36" s="180"/>
      <c r="I36" s="115" t="s">
        <v>11</v>
      </c>
      <c r="J36" s="110"/>
    </row>
    <row r="37" spans="1:10" ht="24" x14ac:dyDescent="0.2">
      <c r="A37" s="170"/>
      <c r="B37" s="165"/>
      <c r="C37" s="171"/>
      <c r="D37" s="178"/>
      <c r="E37" s="178"/>
      <c r="F37" s="180"/>
      <c r="G37" s="180"/>
      <c r="H37" s="180"/>
      <c r="I37" s="115" t="s">
        <v>12</v>
      </c>
      <c r="J37" s="110"/>
    </row>
    <row r="38" spans="1:10" x14ac:dyDescent="0.2">
      <c r="A38" s="170"/>
      <c r="B38" s="165"/>
      <c r="C38" s="171"/>
      <c r="D38" s="178"/>
      <c r="E38" s="178"/>
      <c r="F38" s="180"/>
      <c r="G38" s="180"/>
      <c r="H38" s="180"/>
      <c r="I38" s="115" t="s">
        <v>13</v>
      </c>
      <c r="J38" s="110"/>
    </row>
    <row r="39" spans="1:10" x14ac:dyDescent="0.2">
      <c r="A39" s="170"/>
      <c r="B39" s="165"/>
      <c r="C39" s="171"/>
      <c r="D39" s="178"/>
      <c r="E39" s="178"/>
      <c r="F39" s="180"/>
      <c r="G39" s="180"/>
      <c r="H39" s="180"/>
      <c r="I39" s="115" t="s">
        <v>14</v>
      </c>
      <c r="J39" s="110"/>
    </row>
    <row r="40" spans="1:10" x14ac:dyDescent="0.2">
      <c r="A40" s="170"/>
      <c r="B40" s="165"/>
      <c r="C40" s="171"/>
      <c r="D40" s="178"/>
      <c r="E40" s="178"/>
      <c r="F40" s="180"/>
      <c r="G40" s="180"/>
      <c r="H40" s="180"/>
      <c r="I40" s="115" t="s">
        <v>15</v>
      </c>
      <c r="J40" s="110"/>
    </row>
    <row r="41" spans="1:10" ht="24" x14ac:dyDescent="0.2">
      <c r="A41" s="39" t="s">
        <v>755</v>
      </c>
      <c r="B41" s="41" t="s">
        <v>756</v>
      </c>
      <c r="C41" s="40"/>
      <c r="D41" s="40"/>
      <c r="E41" s="42"/>
      <c r="F41" s="42"/>
      <c r="G41" s="46"/>
      <c r="H41" s="46"/>
      <c r="I41" s="40"/>
      <c r="J41" s="121">
        <f t="shared" ref="J41" si="1">SUM(J42:J48)</f>
        <v>11</v>
      </c>
    </row>
    <row r="42" spans="1:10" ht="24" x14ac:dyDescent="0.2">
      <c r="A42" s="170"/>
      <c r="B42" s="165"/>
      <c r="C42" s="171" t="s">
        <v>497</v>
      </c>
      <c r="D42" s="178" t="s">
        <v>765</v>
      </c>
      <c r="E42" s="229" t="s">
        <v>476</v>
      </c>
      <c r="F42" s="217" t="s">
        <v>16</v>
      </c>
      <c r="G42" s="217">
        <v>0</v>
      </c>
      <c r="H42" s="217" t="s">
        <v>881</v>
      </c>
      <c r="I42" s="115" t="s">
        <v>8</v>
      </c>
      <c r="J42" s="110">
        <v>11</v>
      </c>
    </row>
    <row r="43" spans="1:10" ht="24" x14ac:dyDescent="0.2">
      <c r="A43" s="170"/>
      <c r="B43" s="165"/>
      <c r="C43" s="171"/>
      <c r="D43" s="178"/>
      <c r="E43" s="230"/>
      <c r="F43" s="218"/>
      <c r="G43" s="218"/>
      <c r="H43" s="218"/>
      <c r="I43" s="115" t="s">
        <v>10</v>
      </c>
      <c r="J43" s="110"/>
    </row>
    <row r="44" spans="1:10" x14ac:dyDescent="0.2">
      <c r="A44" s="170"/>
      <c r="B44" s="165"/>
      <c r="C44" s="171"/>
      <c r="D44" s="178"/>
      <c r="E44" s="230"/>
      <c r="F44" s="218"/>
      <c r="G44" s="218"/>
      <c r="H44" s="218"/>
      <c r="I44" s="115" t="s">
        <v>11</v>
      </c>
      <c r="J44" s="110"/>
    </row>
    <row r="45" spans="1:10" ht="24" x14ac:dyDescent="0.2">
      <c r="A45" s="170"/>
      <c r="B45" s="165"/>
      <c r="C45" s="171"/>
      <c r="D45" s="178"/>
      <c r="E45" s="230"/>
      <c r="F45" s="218"/>
      <c r="G45" s="218"/>
      <c r="H45" s="218"/>
      <c r="I45" s="115" t="s">
        <v>12</v>
      </c>
      <c r="J45" s="110"/>
    </row>
    <row r="46" spans="1:10" x14ac:dyDescent="0.2">
      <c r="A46" s="170"/>
      <c r="B46" s="165"/>
      <c r="C46" s="171"/>
      <c r="D46" s="178"/>
      <c r="E46" s="230"/>
      <c r="F46" s="218"/>
      <c r="G46" s="218"/>
      <c r="H46" s="218"/>
      <c r="I46" s="115" t="s">
        <v>13</v>
      </c>
      <c r="J46" s="110"/>
    </row>
    <row r="47" spans="1:10" x14ac:dyDescent="0.2">
      <c r="A47" s="170"/>
      <c r="B47" s="165"/>
      <c r="C47" s="171"/>
      <c r="D47" s="178"/>
      <c r="E47" s="230"/>
      <c r="F47" s="218"/>
      <c r="G47" s="218"/>
      <c r="H47" s="218"/>
      <c r="I47" s="115" t="s">
        <v>14</v>
      </c>
      <c r="J47" s="110"/>
    </row>
    <row r="48" spans="1:10" x14ac:dyDescent="0.2">
      <c r="A48" s="170"/>
      <c r="B48" s="165"/>
      <c r="C48" s="171"/>
      <c r="D48" s="178"/>
      <c r="E48" s="231"/>
      <c r="F48" s="219"/>
      <c r="G48" s="219"/>
      <c r="H48" s="219"/>
      <c r="I48" s="115" t="s">
        <v>15</v>
      </c>
      <c r="J48" s="110"/>
    </row>
    <row r="49" spans="1:10" ht="48" x14ac:dyDescent="0.2">
      <c r="A49" s="39" t="s">
        <v>757</v>
      </c>
      <c r="B49" s="41" t="s">
        <v>758</v>
      </c>
      <c r="C49" s="40"/>
      <c r="D49" s="40"/>
      <c r="E49" s="42"/>
      <c r="F49" s="42"/>
      <c r="G49" s="46"/>
      <c r="H49" s="46"/>
      <c r="I49" s="40"/>
      <c r="J49" s="121">
        <f t="shared" ref="J49" si="2">SUM(J50:J56)</f>
        <v>0</v>
      </c>
    </row>
    <row r="50" spans="1:10" ht="24" x14ac:dyDescent="0.2">
      <c r="A50" s="170"/>
      <c r="B50" s="165"/>
      <c r="C50" s="171" t="s">
        <v>497</v>
      </c>
      <c r="D50" s="178" t="s">
        <v>766</v>
      </c>
      <c r="E50" s="178" t="s">
        <v>767</v>
      </c>
      <c r="F50" s="180" t="s">
        <v>16</v>
      </c>
      <c r="G50" s="180" t="s">
        <v>881</v>
      </c>
      <c r="H50" s="180" t="s">
        <v>881</v>
      </c>
      <c r="I50" s="115" t="s">
        <v>8</v>
      </c>
      <c r="J50" s="110"/>
    </row>
    <row r="51" spans="1:10" ht="24" x14ac:dyDescent="0.2">
      <c r="A51" s="170"/>
      <c r="B51" s="165"/>
      <c r="C51" s="171"/>
      <c r="D51" s="178"/>
      <c r="E51" s="178"/>
      <c r="F51" s="180"/>
      <c r="G51" s="180"/>
      <c r="H51" s="180"/>
      <c r="I51" s="115" t="s">
        <v>10</v>
      </c>
      <c r="J51" s="110"/>
    </row>
    <row r="52" spans="1:10" x14ac:dyDescent="0.2">
      <c r="A52" s="170"/>
      <c r="B52" s="165"/>
      <c r="C52" s="171"/>
      <c r="D52" s="178"/>
      <c r="E52" s="178"/>
      <c r="F52" s="180"/>
      <c r="G52" s="180"/>
      <c r="H52" s="180"/>
      <c r="I52" s="115" t="s">
        <v>11</v>
      </c>
      <c r="J52" s="110"/>
    </row>
    <row r="53" spans="1:10" ht="24" x14ac:dyDescent="0.2">
      <c r="A53" s="170"/>
      <c r="B53" s="165"/>
      <c r="C53" s="171"/>
      <c r="D53" s="178"/>
      <c r="E53" s="178" t="s">
        <v>768</v>
      </c>
      <c r="F53" s="180" t="s">
        <v>16</v>
      </c>
      <c r="G53" s="180" t="s">
        <v>881</v>
      </c>
      <c r="H53" s="180" t="s">
        <v>881</v>
      </c>
      <c r="I53" s="115" t="s">
        <v>12</v>
      </c>
      <c r="J53" s="110"/>
    </row>
    <row r="54" spans="1:10" x14ac:dyDescent="0.2">
      <c r="A54" s="170"/>
      <c r="B54" s="165"/>
      <c r="C54" s="171"/>
      <c r="D54" s="178"/>
      <c r="E54" s="178"/>
      <c r="F54" s="180"/>
      <c r="G54" s="180"/>
      <c r="H54" s="180"/>
      <c r="I54" s="115" t="s">
        <v>13</v>
      </c>
      <c r="J54" s="110"/>
    </row>
    <row r="55" spans="1:10" x14ac:dyDescent="0.2">
      <c r="A55" s="170"/>
      <c r="B55" s="165"/>
      <c r="C55" s="171"/>
      <c r="D55" s="178"/>
      <c r="E55" s="178"/>
      <c r="F55" s="180"/>
      <c r="G55" s="180"/>
      <c r="H55" s="180"/>
      <c r="I55" s="115" t="s">
        <v>14</v>
      </c>
      <c r="J55" s="110"/>
    </row>
    <row r="56" spans="1:10" x14ac:dyDescent="0.2">
      <c r="A56" s="170"/>
      <c r="B56" s="165"/>
      <c r="C56" s="171"/>
      <c r="D56" s="178"/>
      <c r="E56" s="178"/>
      <c r="F56" s="180"/>
      <c r="G56" s="180"/>
      <c r="H56" s="180"/>
      <c r="I56" s="115" t="s">
        <v>15</v>
      </c>
      <c r="J56" s="110"/>
    </row>
    <row r="57" spans="1:10" ht="48" x14ac:dyDescent="0.2">
      <c r="A57" s="39" t="s">
        <v>759</v>
      </c>
      <c r="B57" s="41" t="s">
        <v>760</v>
      </c>
      <c r="C57" s="40"/>
      <c r="D57" s="40"/>
      <c r="E57" s="42"/>
      <c r="F57" s="42"/>
      <c r="G57" s="46"/>
      <c r="H57" s="46"/>
      <c r="I57" s="40"/>
      <c r="J57" s="121">
        <f t="shared" ref="J57" si="3">SUM(J58:J64)</f>
        <v>0</v>
      </c>
    </row>
    <row r="58" spans="1:10" ht="24" x14ac:dyDescent="0.2">
      <c r="A58" s="170"/>
      <c r="B58" s="165"/>
      <c r="C58" s="171" t="s">
        <v>511</v>
      </c>
      <c r="D58" s="178" t="s">
        <v>770</v>
      </c>
      <c r="E58" s="178" t="s">
        <v>769</v>
      </c>
      <c r="F58" s="180" t="s">
        <v>175</v>
      </c>
      <c r="G58" s="180">
        <v>4</v>
      </c>
      <c r="H58" s="180" t="s">
        <v>918</v>
      </c>
      <c r="I58" s="115" t="s">
        <v>8</v>
      </c>
      <c r="J58" s="110"/>
    </row>
    <row r="59" spans="1:10" ht="24" x14ac:dyDescent="0.2">
      <c r="A59" s="170"/>
      <c r="B59" s="165"/>
      <c r="C59" s="171"/>
      <c r="D59" s="178"/>
      <c r="E59" s="178"/>
      <c r="F59" s="180"/>
      <c r="G59" s="180"/>
      <c r="H59" s="180"/>
      <c r="I59" s="115" t="s">
        <v>10</v>
      </c>
      <c r="J59" s="110"/>
    </row>
    <row r="60" spans="1:10" x14ac:dyDescent="0.2">
      <c r="A60" s="170"/>
      <c r="B60" s="165"/>
      <c r="C60" s="171"/>
      <c r="D60" s="178"/>
      <c r="E60" s="178"/>
      <c r="F60" s="180"/>
      <c r="G60" s="180"/>
      <c r="H60" s="180"/>
      <c r="I60" s="115" t="s">
        <v>11</v>
      </c>
      <c r="J60" s="110"/>
    </row>
    <row r="61" spans="1:10" ht="24" x14ac:dyDescent="0.2">
      <c r="A61" s="170"/>
      <c r="B61" s="165"/>
      <c r="C61" s="171"/>
      <c r="D61" s="178"/>
      <c r="E61" s="178"/>
      <c r="F61" s="180"/>
      <c r="G61" s="180"/>
      <c r="H61" s="180"/>
      <c r="I61" s="115" t="s">
        <v>12</v>
      </c>
      <c r="J61" s="110"/>
    </row>
    <row r="62" spans="1:10" x14ac:dyDescent="0.2">
      <c r="A62" s="170"/>
      <c r="B62" s="165"/>
      <c r="C62" s="171"/>
      <c r="D62" s="178"/>
      <c r="E62" s="178"/>
      <c r="F62" s="180"/>
      <c r="G62" s="180"/>
      <c r="H62" s="180"/>
      <c r="I62" s="115" t="s">
        <v>13</v>
      </c>
      <c r="J62" s="110"/>
    </row>
    <row r="63" spans="1:10" x14ac:dyDescent="0.2">
      <c r="A63" s="170"/>
      <c r="B63" s="165"/>
      <c r="C63" s="171"/>
      <c r="D63" s="178"/>
      <c r="E63" s="178"/>
      <c r="F63" s="180"/>
      <c r="G63" s="180"/>
      <c r="H63" s="180"/>
      <c r="I63" s="115" t="s">
        <v>14</v>
      </c>
      <c r="J63" s="110"/>
    </row>
    <row r="64" spans="1:10" x14ac:dyDescent="0.2">
      <c r="A64" s="170"/>
      <c r="B64" s="165"/>
      <c r="C64" s="171"/>
      <c r="D64" s="178"/>
      <c r="E64" s="178"/>
      <c r="F64" s="180"/>
      <c r="G64" s="180"/>
      <c r="H64" s="180"/>
      <c r="I64" s="115" t="s">
        <v>15</v>
      </c>
      <c r="J64" s="110"/>
    </row>
    <row r="65" spans="1:10" ht="36" x14ac:dyDescent="0.2">
      <c r="A65" s="39" t="s">
        <v>761</v>
      </c>
      <c r="B65" s="41" t="s">
        <v>762</v>
      </c>
      <c r="C65" s="40"/>
      <c r="D65" s="40"/>
      <c r="E65" s="42"/>
      <c r="F65" s="42"/>
      <c r="G65" s="46"/>
      <c r="H65" s="46"/>
      <c r="I65" s="40"/>
      <c r="J65" s="121">
        <f t="shared" ref="J65" si="4">SUM(J66:J72)</f>
        <v>3.2</v>
      </c>
    </row>
    <row r="66" spans="1:10" ht="24" x14ac:dyDescent="0.2">
      <c r="A66" s="170"/>
      <c r="B66" s="165"/>
      <c r="C66" s="171" t="s">
        <v>511</v>
      </c>
      <c r="D66" s="178" t="s">
        <v>772</v>
      </c>
      <c r="E66" s="178" t="s">
        <v>771</v>
      </c>
      <c r="F66" s="180" t="s">
        <v>16</v>
      </c>
      <c r="G66" s="180">
        <v>3</v>
      </c>
      <c r="H66" s="180" t="s">
        <v>918</v>
      </c>
      <c r="I66" s="115" t="s">
        <v>8</v>
      </c>
      <c r="J66" s="110">
        <v>3.2</v>
      </c>
    </row>
    <row r="67" spans="1:10" ht="24" x14ac:dyDescent="0.2">
      <c r="A67" s="170"/>
      <c r="B67" s="165"/>
      <c r="C67" s="171"/>
      <c r="D67" s="178"/>
      <c r="E67" s="178"/>
      <c r="F67" s="180"/>
      <c r="G67" s="180"/>
      <c r="H67" s="180"/>
      <c r="I67" s="115" t="s">
        <v>10</v>
      </c>
      <c r="J67" s="110"/>
    </row>
    <row r="68" spans="1:10" x14ac:dyDescent="0.2">
      <c r="A68" s="170"/>
      <c r="B68" s="165"/>
      <c r="C68" s="171"/>
      <c r="D68" s="178"/>
      <c r="E68" s="178"/>
      <c r="F68" s="180"/>
      <c r="G68" s="180"/>
      <c r="H68" s="180"/>
      <c r="I68" s="115" t="s">
        <v>11</v>
      </c>
      <c r="J68" s="110"/>
    </row>
    <row r="69" spans="1:10" ht="24" x14ac:dyDescent="0.2">
      <c r="A69" s="170"/>
      <c r="B69" s="165"/>
      <c r="C69" s="171"/>
      <c r="D69" s="178"/>
      <c r="E69" s="178"/>
      <c r="F69" s="180"/>
      <c r="G69" s="180"/>
      <c r="H69" s="180"/>
      <c r="I69" s="115" t="s">
        <v>12</v>
      </c>
      <c r="J69" s="110"/>
    </row>
    <row r="70" spans="1:10" x14ac:dyDescent="0.2">
      <c r="A70" s="170"/>
      <c r="B70" s="165"/>
      <c r="C70" s="171"/>
      <c r="D70" s="178"/>
      <c r="E70" s="178"/>
      <c r="F70" s="180"/>
      <c r="G70" s="180"/>
      <c r="H70" s="180"/>
      <c r="I70" s="115" t="s">
        <v>13</v>
      </c>
      <c r="J70" s="110"/>
    </row>
    <row r="71" spans="1:10" x14ac:dyDescent="0.2">
      <c r="A71" s="170"/>
      <c r="B71" s="165"/>
      <c r="C71" s="171"/>
      <c r="D71" s="178"/>
      <c r="E71" s="178"/>
      <c r="F71" s="180"/>
      <c r="G71" s="180"/>
      <c r="H71" s="180"/>
      <c r="I71" s="115" t="s">
        <v>14</v>
      </c>
      <c r="J71" s="110"/>
    </row>
    <row r="72" spans="1:10" x14ac:dyDescent="0.2">
      <c r="A72" s="170"/>
      <c r="B72" s="165"/>
      <c r="C72" s="171"/>
      <c r="D72" s="178"/>
      <c r="E72" s="178"/>
      <c r="F72" s="180"/>
      <c r="G72" s="180"/>
      <c r="H72" s="180"/>
      <c r="I72" s="115" t="s">
        <v>15</v>
      </c>
      <c r="J72" s="110"/>
    </row>
    <row r="73" spans="1:10" ht="24" x14ac:dyDescent="0.2">
      <c r="A73" s="39" t="s">
        <v>763</v>
      </c>
      <c r="B73" s="41" t="s">
        <v>764</v>
      </c>
      <c r="C73" s="40"/>
      <c r="D73" s="40"/>
      <c r="E73" s="42"/>
      <c r="F73" s="42"/>
      <c r="G73" s="46"/>
      <c r="H73" s="46"/>
      <c r="I73" s="40"/>
      <c r="J73" s="121">
        <f t="shared" ref="J73" si="5">SUM(J74:J80)</f>
        <v>0</v>
      </c>
    </row>
    <row r="74" spans="1:10" ht="24" x14ac:dyDescent="0.2">
      <c r="A74" s="170"/>
      <c r="B74" s="165"/>
      <c r="C74" s="171" t="s">
        <v>511</v>
      </c>
      <c r="D74" s="178" t="s">
        <v>773</v>
      </c>
      <c r="E74" s="178" t="s">
        <v>774</v>
      </c>
      <c r="F74" s="180" t="s">
        <v>16</v>
      </c>
      <c r="G74" s="180">
        <v>150</v>
      </c>
      <c r="H74" s="180" t="s">
        <v>918</v>
      </c>
      <c r="I74" s="115" t="s">
        <v>8</v>
      </c>
      <c r="J74" s="110"/>
    </row>
    <row r="75" spans="1:10" ht="24" x14ac:dyDescent="0.2">
      <c r="A75" s="170"/>
      <c r="B75" s="165"/>
      <c r="C75" s="171"/>
      <c r="D75" s="178"/>
      <c r="E75" s="178"/>
      <c r="F75" s="180"/>
      <c r="G75" s="180"/>
      <c r="H75" s="180"/>
      <c r="I75" s="115" t="s">
        <v>10</v>
      </c>
      <c r="J75" s="110"/>
    </row>
    <row r="76" spans="1:10" x14ac:dyDescent="0.2">
      <c r="A76" s="170"/>
      <c r="B76" s="165"/>
      <c r="C76" s="171"/>
      <c r="D76" s="178"/>
      <c r="E76" s="178"/>
      <c r="F76" s="180"/>
      <c r="G76" s="180"/>
      <c r="H76" s="180"/>
      <c r="I76" s="115" t="s">
        <v>11</v>
      </c>
      <c r="J76" s="110"/>
    </row>
    <row r="77" spans="1:10" ht="24" x14ac:dyDescent="0.2">
      <c r="A77" s="170"/>
      <c r="B77" s="165"/>
      <c r="C77" s="171"/>
      <c r="D77" s="178"/>
      <c r="E77" s="178"/>
      <c r="F77" s="180"/>
      <c r="G77" s="180"/>
      <c r="H77" s="180"/>
      <c r="I77" s="115" t="s">
        <v>12</v>
      </c>
      <c r="J77" s="110"/>
    </row>
    <row r="78" spans="1:10" x14ac:dyDescent="0.2">
      <c r="A78" s="170"/>
      <c r="B78" s="165"/>
      <c r="C78" s="171"/>
      <c r="D78" s="178"/>
      <c r="E78" s="178"/>
      <c r="F78" s="180"/>
      <c r="G78" s="180"/>
      <c r="H78" s="180"/>
      <c r="I78" s="115" t="s">
        <v>13</v>
      </c>
      <c r="J78" s="110"/>
    </row>
    <row r="79" spans="1:10" x14ac:dyDescent="0.2">
      <c r="A79" s="170"/>
      <c r="B79" s="165"/>
      <c r="C79" s="171"/>
      <c r="D79" s="178"/>
      <c r="E79" s="178"/>
      <c r="F79" s="180"/>
      <c r="G79" s="180"/>
      <c r="H79" s="180"/>
      <c r="I79" s="115" t="s">
        <v>14</v>
      </c>
      <c r="J79" s="110"/>
    </row>
    <row r="80" spans="1:10" x14ac:dyDescent="0.2">
      <c r="A80" s="170"/>
      <c r="B80" s="165"/>
      <c r="C80" s="171"/>
      <c r="D80" s="178"/>
      <c r="E80" s="178"/>
      <c r="F80" s="180"/>
      <c r="G80" s="180"/>
      <c r="H80" s="180"/>
      <c r="I80" s="115" t="s">
        <v>15</v>
      </c>
      <c r="J80" s="110"/>
    </row>
    <row r="81" spans="1:10" ht="36" x14ac:dyDescent="0.2">
      <c r="A81" s="39" t="s">
        <v>876</v>
      </c>
      <c r="B81" s="41" t="s">
        <v>877</v>
      </c>
      <c r="C81" s="40"/>
      <c r="D81" s="40"/>
      <c r="E81" s="42"/>
      <c r="F81" s="42"/>
      <c r="G81" s="46"/>
      <c r="H81" s="46"/>
      <c r="I81" s="40"/>
      <c r="J81" s="121">
        <f t="shared" ref="J81" si="6">SUM(J82:J88)</f>
        <v>20</v>
      </c>
    </row>
    <row r="82" spans="1:10" ht="24" x14ac:dyDescent="0.2">
      <c r="A82" s="170"/>
      <c r="B82" s="165"/>
      <c r="C82" s="171" t="s">
        <v>511</v>
      </c>
      <c r="D82" s="178" t="s">
        <v>878</v>
      </c>
      <c r="E82" s="178" t="s">
        <v>879</v>
      </c>
      <c r="F82" s="180" t="s">
        <v>880</v>
      </c>
      <c r="G82" s="180">
        <v>0</v>
      </c>
      <c r="H82" s="180" t="s">
        <v>881</v>
      </c>
      <c r="I82" s="115" t="s">
        <v>8</v>
      </c>
      <c r="J82" s="110">
        <v>20</v>
      </c>
    </row>
    <row r="83" spans="1:10" ht="24" x14ac:dyDescent="0.2">
      <c r="A83" s="170"/>
      <c r="B83" s="165"/>
      <c r="C83" s="171"/>
      <c r="D83" s="178"/>
      <c r="E83" s="178"/>
      <c r="F83" s="180"/>
      <c r="G83" s="180"/>
      <c r="H83" s="180"/>
      <c r="I83" s="115" t="s">
        <v>10</v>
      </c>
      <c r="J83" s="110"/>
    </row>
    <row r="84" spans="1:10" x14ac:dyDescent="0.2">
      <c r="A84" s="170"/>
      <c r="B84" s="165"/>
      <c r="C84" s="171"/>
      <c r="D84" s="178"/>
      <c r="E84" s="178"/>
      <c r="F84" s="180"/>
      <c r="G84" s="180"/>
      <c r="H84" s="180"/>
      <c r="I84" s="115" t="s">
        <v>11</v>
      </c>
      <c r="J84" s="110"/>
    </row>
    <row r="85" spans="1:10" ht="24" x14ac:dyDescent="0.2">
      <c r="A85" s="170"/>
      <c r="B85" s="165"/>
      <c r="C85" s="171"/>
      <c r="D85" s="178"/>
      <c r="E85" s="178"/>
      <c r="F85" s="180"/>
      <c r="G85" s="180"/>
      <c r="H85" s="180"/>
      <c r="I85" s="115" t="s">
        <v>12</v>
      </c>
      <c r="J85" s="110"/>
    </row>
    <row r="86" spans="1:10" x14ac:dyDescent="0.2">
      <c r="A86" s="170"/>
      <c r="B86" s="165"/>
      <c r="C86" s="171"/>
      <c r="D86" s="178"/>
      <c r="E86" s="178"/>
      <c r="F86" s="180"/>
      <c r="G86" s="180"/>
      <c r="H86" s="180"/>
      <c r="I86" s="115" t="s">
        <v>13</v>
      </c>
      <c r="J86" s="110"/>
    </row>
    <row r="87" spans="1:10" x14ac:dyDescent="0.2">
      <c r="A87" s="170"/>
      <c r="B87" s="165"/>
      <c r="C87" s="171"/>
      <c r="D87" s="178"/>
      <c r="E87" s="178"/>
      <c r="F87" s="180"/>
      <c r="G87" s="180"/>
      <c r="H87" s="180"/>
      <c r="I87" s="115" t="s">
        <v>14</v>
      </c>
      <c r="J87" s="110"/>
    </row>
    <row r="88" spans="1:10" x14ac:dyDescent="0.2">
      <c r="A88" s="170"/>
      <c r="B88" s="165"/>
      <c r="C88" s="171"/>
      <c r="D88" s="178"/>
      <c r="E88" s="178"/>
      <c r="F88" s="180"/>
      <c r="G88" s="180"/>
      <c r="H88" s="180"/>
      <c r="I88" s="115" t="s">
        <v>15</v>
      </c>
      <c r="J88" s="110"/>
    </row>
    <row r="89" spans="1:10" ht="15" customHeight="1" x14ac:dyDescent="0.2">
      <c r="A89" s="120" t="s">
        <v>96</v>
      </c>
      <c r="B89" s="209" t="s">
        <v>97</v>
      </c>
      <c r="C89" s="209"/>
      <c r="D89" s="209"/>
      <c r="E89" s="209"/>
      <c r="F89" s="209"/>
      <c r="G89" s="209"/>
      <c r="H89" s="209"/>
      <c r="I89" s="209"/>
      <c r="J89" s="210"/>
    </row>
    <row r="90" spans="1:10" ht="24" customHeight="1" x14ac:dyDescent="0.2">
      <c r="A90" s="34" t="s">
        <v>353</v>
      </c>
      <c r="B90" s="114" t="s">
        <v>98</v>
      </c>
      <c r="C90" s="40"/>
      <c r="D90" s="40"/>
      <c r="E90" s="33"/>
      <c r="F90" s="35"/>
      <c r="G90" s="48"/>
      <c r="H90" s="48"/>
      <c r="I90" s="44"/>
      <c r="J90" s="121">
        <f>SUM(J91:J97)</f>
        <v>493.8</v>
      </c>
    </row>
    <row r="91" spans="1:10" ht="24" x14ac:dyDescent="0.2">
      <c r="A91" s="170"/>
      <c r="B91" s="165"/>
      <c r="C91" s="171" t="s">
        <v>511</v>
      </c>
      <c r="D91" s="178" t="s">
        <v>98</v>
      </c>
      <c r="E91" s="177" t="s">
        <v>99</v>
      </c>
      <c r="F91" s="227" t="s">
        <v>16</v>
      </c>
      <c r="G91" s="239" t="s">
        <v>891</v>
      </c>
      <c r="H91" s="239" t="s">
        <v>918</v>
      </c>
      <c r="I91" s="115" t="s">
        <v>8</v>
      </c>
      <c r="J91" s="110">
        <v>287.8</v>
      </c>
    </row>
    <row r="92" spans="1:10" ht="24" x14ac:dyDescent="0.2">
      <c r="A92" s="170"/>
      <c r="B92" s="165"/>
      <c r="C92" s="171"/>
      <c r="D92" s="178"/>
      <c r="E92" s="177"/>
      <c r="F92" s="227"/>
      <c r="G92" s="239"/>
      <c r="H92" s="239"/>
      <c r="I92" s="115" t="s">
        <v>10</v>
      </c>
      <c r="J92" s="110">
        <v>206</v>
      </c>
    </row>
    <row r="93" spans="1:10" x14ac:dyDescent="0.2">
      <c r="A93" s="170"/>
      <c r="B93" s="165"/>
      <c r="C93" s="171"/>
      <c r="D93" s="178"/>
      <c r="E93" s="177"/>
      <c r="F93" s="227"/>
      <c r="G93" s="239"/>
      <c r="H93" s="239"/>
      <c r="I93" s="115" t="s">
        <v>11</v>
      </c>
      <c r="J93" s="110"/>
    </row>
    <row r="94" spans="1:10" ht="24" x14ac:dyDescent="0.2">
      <c r="A94" s="170"/>
      <c r="B94" s="165"/>
      <c r="C94" s="171"/>
      <c r="D94" s="178"/>
      <c r="E94" s="177" t="s">
        <v>100</v>
      </c>
      <c r="F94" s="227" t="s">
        <v>38</v>
      </c>
      <c r="G94" s="239" t="s">
        <v>892</v>
      </c>
      <c r="H94" s="239" t="s">
        <v>918</v>
      </c>
      <c r="I94" s="115" t="s">
        <v>12</v>
      </c>
      <c r="J94" s="110"/>
    </row>
    <row r="95" spans="1:10" x14ac:dyDescent="0.2">
      <c r="A95" s="170"/>
      <c r="B95" s="165"/>
      <c r="C95" s="171"/>
      <c r="D95" s="178"/>
      <c r="E95" s="177"/>
      <c r="F95" s="227"/>
      <c r="G95" s="239"/>
      <c r="H95" s="239"/>
      <c r="I95" s="115" t="s">
        <v>13</v>
      </c>
      <c r="J95" s="110"/>
    </row>
    <row r="96" spans="1:10" x14ac:dyDescent="0.2">
      <c r="A96" s="170"/>
      <c r="B96" s="165"/>
      <c r="C96" s="171"/>
      <c r="D96" s="178"/>
      <c r="E96" s="177"/>
      <c r="F96" s="227"/>
      <c r="G96" s="239"/>
      <c r="H96" s="239"/>
      <c r="I96" s="115" t="s">
        <v>14</v>
      </c>
      <c r="J96" s="110"/>
    </row>
    <row r="97" spans="1:10" x14ac:dyDescent="0.2">
      <c r="A97" s="170"/>
      <c r="B97" s="165"/>
      <c r="C97" s="171"/>
      <c r="D97" s="178"/>
      <c r="E97" s="177"/>
      <c r="F97" s="227"/>
      <c r="G97" s="239"/>
      <c r="H97" s="239"/>
      <c r="I97" s="115" t="s">
        <v>15</v>
      </c>
      <c r="J97" s="110"/>
    </row>
    <row r="98" spans="1:10" ht="26.25" customHeight="1" x14ac:dyDescent="0.2">
      <c r="A98" s="29" t="s">
        <v>354</v>
      </c>
      <c r="B98" s="116" t="s">
        <v>107</v>
      </c>
      <c r="C98" s="40"/>
      <c r="D98" s="40"/>
      <c r="E98" s="33"/>
      <c r="F98" s="35"/>
      <c r="G98" s="48"/>
      <c r="H98" s="48"/>
      <c r="I98" s="40"/>
      <c r="J98" s="121">
        <f>SUM(J99:J105)</f>
        <v>14</v>
      </c>
    </row>
    <row r="99" spans="1:10" ht="24" x14ac:dyDescent="0.2">
      <c r="A99" s="170"/>
      <c r="B99" s="165"/>
      <c r="C99" s="171" t="s">
        <v>511</v>
      </c>
      <c r="D99" s="178" t="s">
        <v>526</v>
      </c>
      <c r="E99" s="177" t="s">
        <v>433</v>
      </c>
      <c r="F99" s="241" t="s">
        <v>38</v>
      </c>
      <c r="G99" s="236" t="s">
        <v>893</v>
      </c>
      <c r="H99" s="180" t="s">
        <v>918</v>
      </c>
      <c r="I99" s="115" t="s">
        <v>8</v>
      </c>
      <c r="J99" s="110"/>
    </row>
    <row r="100" spans="1:10" ht="20.25" customHeight="1" x14ac:dyDescent="0.2">
      <c r="A100" s="170"/>
      <c r="B100" s="165"/>
      <c r="C100" s="171"/>
      <c r="D100" s="178"/>
      <c r="E100" s="177"/>
      <c r="F100" s="241"/>
      <c r="G100" s="236"/>
      <c r="H100" s="180"/>
      <c r="I100" s="115" t="s">
        <v>10</v>
      </c>
      <c r="J100" s="110">
        <v>14</v>
      </c>
    </row>
    <row r="101" spans="1:10" x14ac:dyDescent="0.2">
      <c r="A101" s="170"/>
      <c r="B101" s="165"/>
      <c r="C101" s="171"/>
      <c r="D101" s="178"/>
      <c r="E101" s="177"/>
      <c r="F101" s="241"/>
      <c r="G101" s="236"/>
      <c r="H101" s="180"/>
      <c r="I101" s="115" t="s">
        <v>11</v>
      </c>
      <c r="J101" s="110"/>
    </row>
    <row r="102" spans="1:10" ht="24" x14ac:dyDescent="0.2">
      <c r="A102" s="170"/>
      <c r="B102" s="165"/>
      <c r="C102" s="171"/>
      <c r="D102" s="178"/>
      <c r="E102" s="177"/>
      <c r="F102" s="241"/>
      <c r="G102" s="236"/>
      <c r="H102" s="180"/>
      <c r="I102" s="115" t="s">
        <v>12</v>
      </c>
      <c r="J102" s="110"/>
    </row>
    <row r="103" spans="1:10" x14ac:dyDescent="0.2">
      <c r="A103" s="170"/>
      <c r="B103" s="165"/>
      <c r="C103" s="171"/>
      <c r="D103" s="178"/>
      <c r="E103" s="177"/>
      <c r="F103" s="241"/>
      <c r="G103" s="236"/>
      <c r="H103" s="180"/>
      <c r="I103" s="115" t="s">
        <v>13</v>
      </c>
      <c r="J103" s="110"/>
    </row>
    <row r="104" spans="1:10" x14ac:dyDescent="0.2">
      <c r="A104" s="170"/>
      <c r="B104" s="165"/>
      <c r="C104" s="171"/>
      <c r="D104" s="178"/>
      <c r="E104" s="177"/>
      <c r="F104" s="241"/>
      <c r="G104" s="236"/>
      <c r="H104" s="180"/>
      <c r="I104" s="115" t="s">
        <v>14</v>
      </c>
      <c r="J104" s="110"/>
    </row>
    <row r="105" spans="1:10" x14ac:dyDescent="0.2">
      <c r="A105" s="170"/>
      <c r="B105" s="165"/>
      <c r="C105" s="171"/>
      <c r="D105" s="178"/>
      <c r="E105" s="177"/>
      <c r="F105" s="241"/>
      <c r="G105" s="236"/>
      <c r="H105" s="180"/>
      <c r="I105" s="115" t="s">
        <v>15</v>
      </c>
      <c r="J105" s="110"/>
    </row>
    <row r="106" spans="1:10" ht="48" customHeight="1" x14ac:dyDescent="0.2">
      <c r="A106" s="34" t="s">
        <v>411</v>
      </c>
      <c r="B106" s="114" t="s">
        <v>775</v>
      </c>
      <c r="C106" s="40"/>
      <c r="D106" s="40"/>
      <c r="E106" s="33"/>
      <c r="F106" s="35"/>
      <c r="G106" s="48"/>
      <c r="H106" s="48"/>
      <c r="I106" s="40"/>
      <c r="J106" s="121">
        <f>SUM(J107:J113)</f>
        <v>978.3</v>
      </c>
    </row>
    <row r="107" spans="1:10" ht="24" customHeight="1" x14ac:dyDescent="0.2">
      <c r="A107" s="170"/>
      <c r="B107" s="165"/>
      <c r="C107" s="171" t="s">
        <v>511</v>
      </c>
      <c r="D107" s="178" t="s">
        <v>528</v>
      </c>
      <c r="E107" s="103" t="s">
        <v>93</v>
      </c>
      <c r="F107" s="93" t="s">
        <v>38</v>
      </c>
      <c r="G107" s="107" t="s">
        <v>961</v>
      </c>
      <c r="H107" s="28" t="s">
        <v>918</v>
      </c>
      <c r="I107" s="115" t="s">
        <v>8</v>
      </c>
      <c r="J107" s="136">
        <v>528.29999999999995</v>
      </c>
    </row>
    <row r="108" spans="1:10" ht="23.25" customHeight="1" x14ac:dyDescent="0.2">
      <c r="A108" s="170"/>
      <c r="B108" s="165"/>
      <c r="C108" s="171"/>
      <c r="D108" s="178"/>
      <c r="E108" s="103" t="s">
        <v>424</v>
      </c>
      <c r="F108" s="93" t="s">
        <v>38</v>
      </c>
      <c r="G108" s="107" t="s">
        <v>960</v>
      </c>
      <c r="H108" s="28" t="s">
        <v>918</v>
      </c>
      <c r="I108" s="115" t="s">
        <v>10</v>
      </c>
      <c r="J108" s="136">
        <v>450</v>
      </c>
    </row>
    <row r="109" spans="1:10" x14ac:dyDescent="0.2">
      <c r="A109" s="170"/>
      <c r="B109" s="165"/>
      <c r="C109" s="171"/>
      <c r="D109" s="178"/>
      <c r="E109" s="66" t="s">
        <v>534</v>
      </c>
      <c r="F109" s="28" t="s">
        <v>16</v>
      </c>
      <c r="G109" s="93">
        <v>290</v>
      </c>
      <c r="H109" s="28" t="s">
        <v>918</v>
      </c>
      <c r="I109" s="115" t="s">
        <v>11</v>
      </c>
      <c r="J109" s="136"/>
    </row>
    <row r="110" spans="1:10" ht="21.75" customHeight="1" x14ac:dyDescent="0.2">
      <c r="A110" s="170"/>
      <c r="B110" s="165"/>
      <c r="C110" s="171"/>
      <c r="D110" s="178"/>
      <c r="E110" s="66" t="s">
        <v>533</v>
      </c>
      <c r="F110" s="28" t="s">
        <v>16</v>
      </c>
      <c r="G110" s="93">
        <v>610</v>
      </c>
      <c r="H110" s="28" t="s">
        <v>918</v>
      </c>
      <c r="I110" s="115" t="s">
        <v>12</v>
      </c>
      <c r="J110" s="136"/>
    </row>
    <row r="111" spans="1:10" ht="24" x14ac:dyDescent="0.2">
      <c r="A111" s="170"/>
      <c r="B111" s="165"/>
      <c r="C111" s="171"/>
      <c r="D111" s="178"/>
      <c r="E111" s="66" t="s">
        <v>527</v>
      </c>
      <c r="F111" s="28" t="s">
        <v>16</v>
      </c>
      <c r="G111" s="93">
        <v>1020</v>
      </c>
      <c r="H111" s="28" t="s">
        <v>918</v>
      </c>
      <c r="I111" s="115" t="s">
        <v>13</v>
      </c>
      <c r="J111" s="136"/>
    </row>
    <row r="112" spans="1:10" ht="17.25" customHeight="1" x14ac:dyDescent="0.2">
      <c r="A112" s="170"/>
      <c r="B112" s="165"/>
      <c r="C112" s="171"/>
      <c r="D112" s="178"/>
      <c r="E112" s="92" t="s">
        <v>894</v>
      </c>
      <c r="F112" s="49" t="s">
        <v>16</v>
      </c>
      <c r="G112" s="93">
        <v>800</v>
      </c>
      <c r="H112" s="28" t="s">
        <v>918</v>
      </c>
      <c r="I112" s="115" t="s">
        <v>14</v>
      </c>
      <c r="J112" s="136"/>
    </row>
    <row r="113" spans="1:10" ht="24" x14ac:dyDescent="0.2">
      <c r="A113" s="170"/>
      <c r="B113" s="165"/>
      <c r="C113" s="171"/>
      <c r="D113" s="178"/>
      <c r="E113" s="67" t="s">
        <v>532</v>
      </c>
      <c r="F113" s="28" t="s">
        <v>16</v>
      </c>
      <c r="G113" s="93">
        <v>9</v>
      </c>
      <c r="H113" s="28" t="s">
        <v>918</v>
      </c>
      <c r="I113" s="115" t="s">
        <v>15</v>
      </c>
      <c r="J113" s="136"/>
    </row>
    <row r="114" spans="1:10" ht="24" x14ac:dyDescent="0.2">
      <c r="A114" s="29" t="s">
        <v>412</v>
      </c>
      <c r="B114" s="116" t="s">
        <v>293</v>
      </c>
      <c r="C114" s="40"/>
      <c r="D114" s="40"/>
      <c r="E114" s="33"/>
      <c r="F114" s="35"/>
      <c r="G114" s="124"/>
      <c r="H114" s="48"/>
      <c r="I114" s="44"/>
      <c r="J114" s="121">
        <f>SUM(J115:J121)</f>
        <v>15</v>
      </c>
    </row>
    <row r="115" spans="1:10" ht="24" customHeight="1" x14ac:dyDescent="0.2">
      <c r="A115" s="170"/>
      <c r="B115" s="165"/>
      <c r="C115" s="171" t="s">
        <v>529</v>
      </c>
      <c r="D115" s="178" t="s">
        <v>712</v>
      </c>
      <c r="E115" s="173" t="s">
        <v>43</v>
      </c>
      <c r="F115" s="180" t="s">
        <v>16</v>
      </c>
      <c r="G115" s="180">
        <v>240</v>
      </c>
      <c r="H115" s="180" t="s">
        <v>918</v>
      </c>
      <c r="I115" s="115" t="s">
        <v>8</v>
      </c>
      <c r="J115" s="110">
        <v>15</v>
      </c>
    </row>
    <row r="116" spans="1:10" ht="24" customHeight="1" x14ac:dyDescent="0.2">
      <c r="A116" s="170"/>
      <c r="B116" s="165"/>
      <c r="C116" s="171"/>
      <c r="D116" s="178"/>
      <c r="E116" s="173"/>
      <c r="F116" s="180"/>
      <c r="G116" s="180"/>
      <c r="H116" s="180"/>
      <c r="I116" s="115" t="s">
        <v>10</v>
      </c>
      <c r="J116" s="110"/>
    </row>
    <row r="117" spans="1:10" x14ac:dyDescent="0.2">
      <c r="A117" s="170"/>
      <c r="B117" s="165"/>
      <c r="C117" s="171"/>
      <c r="D117" s="178"/>
      <c r="E117" s="173"/>
      <c r="F117" s="180"/>
      <c r="G117" s="180"/>
      <c r="H117" s="180"/>
      <c r="I117" s="115" t="s">
        <v>11</v>
      </c>
      <c r="J117" s="110"/>
    </row>
    <row r="118" spans="1:10" ht="24" x14ac:dyDescent="0.2">
      <c r="A118" s="170"/>
      <c r="B118" s="165"/>
      <c r="C118" s="171"/>
      <c r="D118" s="178"/>
      <c r="E118" s="173"/>
      <c r="F118" s="180"/>
      <c r="G118" s="180"/>
      <c r="H118" s="180"/>
      <c r="I118" s="115" t="s">
        <v>12</v>
      </c>
      <c r="J118" s="110"/>
    </row>
    <row r="119" spans="1:10" x14ac:dyDescent="0.2">
      <c r="A119" s="170"/>
      <c r="B119" s="165"/>
      <c r="C119" s="171"/>
      <c r="D119" s="178"/>
      <c r="E119" s="173"/>
      <c r="F119" s="180"/>
      <c r="G119" s="180"/>
      <c r="H119" s="180"/>
      <c r="I119" s="115" t="s">
        <v>13</v>
      </c>
      <c r="J119" s="110"/>
    </row>
    <row r="120" spans="1:10" x14ac:dyDescent="0.2">
      <c r="A120" s="170"/>
      <c r="B120" s="165"/>
      <c r="C120" s="171"/>
      <c r="D120" s="178"/>
      <c r="E120" s="173"/>
      <c r="F120" s="180"/>
      <c r="G120" s="180"/>
      <c r="H120" s="180"/>
      <c r="I120" s="115" t="s">
        <v>14</v>
      </c>
      <c r="J120" s="110"/>
    </row>
    <row r="121" spans="1:10" x14ac:dyDescent="0.2">
      <c r="A121" s="170"/>
      <c r="B121" s="165"/>
      <c r="C121" s="171"/>
      <c r="D121" s="178"/>
      <c r="E121" s="173"/>
      <c r="F121" s="180"/>
      <c r="G121" s="180"/>
      <c r="H121" s="180"/>
      <c r="I121" s="115" t="s">
        <v>15</v>
      </c>
      <c r="J121" s="110"/>
    </row>
    <row r="122" spans="1:10" ht="36" customHeight="1" x14ac:dyDescent="0.2">
      <c r="A122" s="32" t="s">
        <v>413</v>
      </c>
      <c r="B122" s="114" t="s">
        <v>314</v>
      </c>
      <c r="C122" s="40"/>
      <c r="D122" s="40"/>
      <c r="E122" s="33"/>
      <c r="F122" s="35"/>
      <c r="G122" s="48"/>
      <c r="H122" s="48"/>
      <c r="I122" s="40"/>
      <c r="J122" s="121">
        <f>SUM(J123:J129)</f>
        <v>300</v>
      </c>
    </row>
    <row r="123" spans="1:10" ht="23.25" customHeight="1" x14ac:dyDescent="0.2">
      <c r="A123" s="170"/>
      <c r="B123" s="165"/>
      <c r="C123" s="171" t="s">
        <v>511</v>
      </c>
      <c r="D123" s="178" t="s">
        <v>715</v>
      </c>
      <c r="E123" s="178" t="s">
        <v>530</v>
      </c>
      <c r="F123" s="180" t="s">
        <v>16</v>
      </c>
      <c r="G123" s="180">
        <v>1</v>
      </c>
      <c r="H123" s="180" t="s">
        <v>918</v>
      </c>
      <c r="I123" s="115" t="s">
        <v>8</v>
      </c>
      <c r="J123" s="110">
        <v>100</v>
      </c>
    </row>
    <row r="124" spans="1:10" ht="24" x14ac:dyDescent="0.2">
      <c r="A124" s="170"/>
      <c r="B124" s="165"/>
      <c r="C124" s="171"/>
      <c r="D124" s="178"/>
      <c r="E124" s="178"/>
      <c r="F124" s="180"/>
      <c r="G124" s="180"/>
      <c r="H124" s="180"/>
      <c r="I124" s="115" t="s">
        <v>10</v>
      </c>
      <c r="J124" s="110"/>
    </row>
    <row r="125" spans="1:10" x14ac:dyDescent="0.2">
      <c r="A125" s="170"/>
      <c r="B125" s="165"/>
      <c r="C125" s="171"/>
      <c r="D125" s="178"/>
      <c r="E125" s="178"/>
      <c r="F125" s="180"/>
      <c r="G125" s="180"/>
      <c r="H125" s="180"/>
      <c r="I125" s="115" t="s">
        <v>11</v>
      </c>
      <c r="J125" s="110"/>
    </row>
    <row r="126" spans="1:10" ht="21" customHeight="1" x14ac:dyDescent="0.2">
      <c r="A126" s="170"/>
      <c r="B126" s="165"/>
      <c r="C126" s="171"/>
      <c r="D126" s="178"/>
      <c r="E126" s="178" t="s">
        <v>531</v>
      </c>
      <c r="F126" s="180" t="s">
        <v>38</v>
      </c>
      <c r="G126" s="180">
        <v>20</v>
      </c>
      <c r="H126" s="180" t="s">
        <v>918</v>
      </c>
      <c r="I126" s="115" t="s">
        <v>12</v>
      </c>
      <c r="J126" s="110"/>
    </row>
    <row r="127" spans="1:10" x14ac:dyDescent="0.2">
      <c r="A127" s="170"/>
      <c r="B127" s="165"/>
      <c r="C127" s="171"/>
      <c r="D127" s="178"/>
      <c r="E127" s="178"/>
      <c r="F127" s="180"/>
      <c r="G127" s="180"/>
      <c r="H127" s="180"/>
      <c r="I127" s="115" t="s">
        <v>13</v>
      </c>
      <c r="J127" s="110">
        <v>200</v>
      </c>
    </row>
    <row r="128" spans="1:10" x14ac:dyDescent="0.2">
      <c r="A128" s="170"/>
      <c r="B128" s="165"/>
      <c r="C128" s="171"/>
      <c r="D128" s="178"/>
      <c r="E128" s="178"/>
      <c r="F128" s="180"/>
      <c r="G128" s="180"/>
      <c r="H128" s="180"/>
      <c r="I128" s="115" t="s">
        <v>14</v>
      </c>
      <c r="J128" s="110"/>
    </row>
    <row r="129" spans="1:10" x14ac:dyDescent="0.2">
      <c r="A129" s="170"/>
      <c r="B129" s="165"/>
      <c r="C129" s="171"/>
      <c r="D129" s="178"/>
      <c r="E129" s="178"/>
      <c r="F129" s="180"/>
      <c r="G129" s="180"/>
      <c r="H129" s="180"/>
      <c r="I129" s="115" t="s">
        <v>15</v>
      </c>
      <c r="J129" s="110"/>
    </row>
    <row r="130" spans="1:10" ht="24" customHeight="1" x14ac:dyDescent="0.2">
      <c r="A130" s="32" t="s">
        <v>414</v>
      </c>
      <c r="B130" s="114" t="s">
        <v>322</v>
      </c>
      <c r="C130" s="40"/>
      <c r="D130" s="40"/>
      <c r="E130" s="33"/>
      <c r="F130" s="35"/>
      <c r="G130" s="48"/>
      <c r="H130" s="48"/>
      <c r="I130" s="40"/>
      <c r="J130" s="121">
        <f>SUM(J131:J137)</f>
        <v>0</v>
      </c>
    </row>
    <row r="131" spans="1:10" ht="24" x14ac:dyDescent="0.2">
      <c r="A131" s="170"/>
      <c r="B131" s="165"/>
      <c r="C131" s="171" t="s">
        <v>511</v>
      </c>
      <c r="D131" s="178" t="s">
        <v>716</v>
      </c>
      <c r="E131" s="178" t="s">
        <v>297</v>
      </c>
      <c r="F131" s="180" t="s">
        <v>16</v>
      </c>
      <c r="G131" s="180">
        <v>1</v>
      </c>
      <c r="H131" s="180" t="s">
        <v>918</v>
      </c>
      <c r="I131" s="115" t="s">
        <v>8</v>
      </c>
      <c r="J131" s="110"/>
    </row>
    <row r="132" spans="1:10" ht="19.5" customHeight="1" x14ac:dyDescent="0.2">
      <c r="A132" s="170"/>
      <c r="B132" s="165"/>
      <c r="C132" s="171"/>
      <c r="D132" s="178"/>
      <c r="E132" s="178"/>
      <c r="F132" s="180"/>
      <c r="G132" s="180"/>
      <c r="H132" s="180"/>
      <c r="I132" s="115" t="s">
        <v>10</v>
      </c>
      <c r="J132" s="110"/>
    </row>
    <row r="133" spans="1:10" x14ac:dyDescent="0.2">
      <c r="A133" s="170"/>
      <c r="B133" s="165"/>
      <c r="C133" s="171"/>
      <c r="D133" s="178"/>
      <c r="E133" s="178"/>
      <c r="F133" s="180"/>
      <c r="G133" s="180"/>
      <c r="H133" s="180"/>
      <c r="I133" s="115" t="s">
        <v>11</v>
      </c>
      <c r="J133" s="110"/>
    </row>
    <row r="134" spans="1:10" ht="21.75" customHeight="1" x14ac:dyDescent="0.2">
      <c r="A134" s="170"/>
      <c r="B134" s="165"/>
      <c r="C134" s="171"/>
      <c r="D134" s="178"/>
      <c r="E134" s="178"/>
      <c r="F134" s="180"/>
      <c r="G134" s="180"/>
      <c r="H134" s="180"/>
      <c r="I134" s="115" t="s">
        <v>12</v>
      </c>
      <c r="J134" s="110"/>
    </row>
    <row r="135" spans="1:10" x14ac:dyDescent="0.2">
      <c r="A135" s="170"/>
      <c r="B135" s="165"/>
      <c r="C135" s="171"/>
      <c r="D135" s="178"/>
      <c r="E135" s="178"/>
      <c r="F135" s="180"/>
      <c r="G135" s="180"/>
      <c r="H135" s="180"/>
      <c r="I135" s="115" t="s">
        <v>13</v>
      </c>
      <c r="J135" s="110"/>
    </row>
    <row r="136" spans="1:10" x14ac:dyDescent="0.2">
      <c r="A136" s="170"/>
      <c r="B136" s="165"/>
      <c r="C136" s="171"/>
      <c r="D136" s="178"/>
      <c r="E136" s="178"/>
      <c r="F136" s="180"/>
      <c r="G136" s="180"/>
      <c r="H136" s="180"/>
      <c r="I136" s="115" t="s">
        <v>14</v>
      </c>
      <c r="J136" s="110"/>
    </row>
    <row r="137" spans="1:10" x14ac:dyDescent="0.2">
      <c r="A137" s="170"/>
      <c r="B137" s="165"/>
      <c r="C137" s="171"/>
      <c r="D137" s="178"/>
      <c r="E137" s="178"/>
      <c r="F137" s="180"/>
      <c r="G137" s="180"/>
      <c r="H137" s="180"/>
      <c r="I137" s="115" t="s">
        <v>15</v>
      </c>
      <c r="J137" s="110"/>
    </row>
    <row r="138" spans="1:10" ht="24" x14ac:dyDescent="0.2">
      <c r="A138" s="39" t="s">
        <v>479</v>
      </c>
      <c r="B138" s="41" t="s">
        <v>426</v>
      </c>
      <c r="C138" s="40"/>
      <c r="D138" s="40"/>
      <c r="E138" s="33"/>
      <c r="F138" s="35"/>
      <c r="G138" s="37"/>
      <c r="H138" s="37"/>
      <c r="I138" s="40"/>
      <c r="J138" s="121">
        <f t="shared" ref="J138" si="7">SUM(J139:J145)</f>
        <v>0</v>
      </c>
    </row>
    <row r="139" spans="1:10" ht="24" customHeight="1" x14ac:dyDescent="0.2">
      <c r="A139" s="170"/>
      <c r="B139" s="165"/>
      <c r="C139" s="171" t="s">
        <v>535</v>
      </c>
      <c r="D139" s="178" t="s">
        <v>713</v>
      </c>
      <c r="E139" s="178" t="s">
        <v>46</v>
      </c>
      <c r="F139" s="171" t="s">
        <v>16</v>
      </c>
      <c r="G139" s="235">
        <v>4</v>
      </c>
      <c r="H139" s="171" t="s">
        <v>918</v>
      </c>
      <c r="I139" s="115" t="s">
        <v>8</v>
      </c>
      <c r="J139" s="110" t="s">
        <v>9</v>
      </c>
    </row>
    <row r="140" spans="1:10" ht="24" x14ac:dyDescent="0.2">
      <c r="A140" s="170"/>
      <c r="B140" s="165"/>
      <c r="C140" s="171"/>
      <c r="D140" s="178"/>
      <c r="E140" s="178"/>
      <c r="F140" s="171"/>
      <c r="G140" s="235"/>
      <c r="H140" s="171"/>
      <c r="I140" s="115" t="s">
        <v>10</v>
      </c>
      <c r="J140" s="110" t="s">
        <v>9</v>
      </c>
    </row>
    <row r="141" spans="1:10" ht="17.25" customHeight="1" x14ac:dyDescent="0.2">
      <c r="A141" s="170"/>
      <c r="B141" s="165"/>
      <c r="C141" s="171"/>
      <c r="D141" s="178"/>
      <c r="E141" s="178"/>
      <c r="F141" s="171"/>
      <c r="G141" s="235"/>
      <c r="H141" s="171"/>
      <c r="I141" s="115" t="s">
        <v>11</v>
      </c>
      <c r="J141" s="110" t="s">
        <v>9</v>
      </c>
    </row>
    <row r="142" spans="1:10" ht="25.5" customHeight="1" x14ac:dyDescent="0.2">
      <c r="A142" s="170"/>
      <c r="B142" s="165"/>
      <c r="C142" s="171"/>
      <c r="D142" s="232" t="s">
        <v>644</v>
      </c>
      <c r="E142" s="232" t="s">
        <v>645</v>
      </c>
      <c r="F142" s="233" t="s">
        <v>16</v>
      </c>
      <c r="G142" s="234">
        <v>2</v>
      </c>
      <c r="H142" s="171" t="s">
        <v>918</v>
      </c>
      <c r="I142" s="115" t="s">
        <v>12</v>
      </c>
      <c r="J142" s="110" t="s">
        <v>9</v>
      </c>
    </row>
    <row r="143" spans="1:10" x14ac:dyDescent="0.2">
      <c r="A143" s="170"/>
      <c r="B143" s="165"/>
      <c r="C143" s="171"/>
      <c r="D143" s="232"/>
      <c r="E143" s="232"/>
      <c r="F143" s="233"/>
      <c r="G143" s="234"/>
      <c r="H143" s="171"/>
      <c r="I143" s="115" t="s">
        <v>13</v>
      </c>
      <c r="J143" s="110" t="s">
        <v>9</v>
      </c>
    </row>
    <row r="144" spans="1:10" x14ac:dyDescent="0.2">
      <c r="A144" s="170"/>
      <c r="B144" s="165"/>
      <c r="C144" s="171"/>
      <c r="D144" s="232"/>
      <c r="E144" s="232"/>
      <c r="F144" s="233"/>
      <c r="G144" s="234"/>
      <c r="H144" s="171"/>
      <c r="I144" s="115" t="s">
        <v>14</v>
      </c>
      <c r="J144" s="110" t="s">
        <v>9</v>
      </c>
    </row>
    <row r="145" spans="1:10" x14ac:dyDescent="0.2">
      <c r="A145" s="170"/>
      <c r="B145" s="165"/>
      <c r="C145" s="171"/>
      <c r="D145" s="232"/>
      <c r="E145" s="232"/>
      <c r="F145" s="233"/>
      <c r="G145" s="234"/>
      <c r="H145" s="171"/>
      <c r="I145" s="115" t="s">
        <v>15</v>
      </c>
      <c r="J145" s="110" t="s">
        <v>9</v>
      </c>
    </row>
    <row r="146" spans="1:10" ht="36" x14ac:dyDescent="0.2">
      <c r="A146" s="39" t="s">
        <v>776</v>
      </c>
      <c r="B146" s="41" t="s">
        <v>777</v>
      </c>
      <c r="C146" s="40"/>
      <c r="D146" s="40"/>
      <c r="E146" s="33"/>
      <c r="F146" s="35"/>
      <c r="G146" s="37"/>
      <c r="H146" s="37"/>
      <c r="I146" s="40"/>
      <c r="J146" s="121">
        <f t="shared" ref="J146" si="8">SUM(J147:J153)</f>
        <v>0</v>
      </c>
    </row>
    <row r="147" spans="1:10" ht="24" customHeight="1" x14ac:dyDescent="0.2">
      <c r="A147" s="170"/>
      <c r="B147" s="165"/>
      <c r="C147" s="171" t="s">
        <v>511</v>
      </c>
      <c r="D147" s="178" t="s">
        <v>781</v>
      </c>
      <c r="E147" s="178" t="s">
        <v>780</v>
      </c>
      <c r="F147" s="171" t="s">
        <v>16</v>
      </c>
      <c r="G147" s="171">
        <v>45</v>
      </c>
      <c r="H147" s="180" t="s">
        <v>918</v>
      </c>
      <c r="I147" s="115" t="s">
        <v>8</v>
      </c>
      <c r="J147" s="110"/>
    </row>
    <row r="148" spans="1:10" ht="24" x14ac:dyDescent="0.2">
      <c r="A148" s="170"/>
      <c r="B148" s="165"/>
      <c r="C148" s="171"/>
      <c r="D148" s="178"/>
      <c r="E148" s="178"/>
      <c r="F148" s="171"/>
      <c r="G148" s="171"/>
      <c r="H148" s="180"/>
      <c r="I148" s="115" t="s">
        <v>10</v>
      </c>
      <c r="J148" s="110"/>
    </row>
    <row r="149" spans="1:10" ht="17.25" customHeight="1" x14ac:dyDescent="0.2">
      <c r="A149" s="170"/>
      <c r="B149" s="165"/>
      <c r="C149" s="171"/>
      <c r="D149" s="178"/>
      <c r="E149" s="178"/>
      <c r="F149" s="171"/>
      <c r="G149" s="171"/>
      <c r="H149" s="180"/>
      <c r="I149" s="115" t="s">
        <v>11</v>
      </c>
      <c r="J149" s="110"/>
    </row>
    <row r="150" spans="1:10" ht="25.5" customHeight="1" x14ac:dyDescent="0.2">
      <c r="A150" s="170"/>
      <c r="B150" s="165"/>
      <c r="C150" s="171"/>
      <c r="D150" s="178"/>
      <c r="E150" s="178"/>
      <c r="F150" s="171"/>
      <c r="G150" s="171"/>
      <c r="H150" s="180"/>
      <c r="I150" s="115" t="s">
        <v>12</v>
      </c>
      <c r="J150" s="110"/>
    </row>
    <row r="151" spans="1:10" x14ac:dyDescent="0.2">
      <c r="A151" s="170"/>
      <c r="B151" s="165"/>
      <c r="C151" s="171"/>
      <c r="D151" s="178"/>
      <c r="E151" s="178"/>
      <c r="F151" s="171"/>
      <c r="G151" s="171"/>
      <c r="H151" s="180"/>
      <c r="I151" s="115" t="s">
        <v>13</v>
      </c>
      <c r="J151" s="110"/>
    </row>
    <row r="152" spans="1:10" x14ac:dyDescent="0.2">
      <c r="A152" s="170"/>
      <c r="B152" s="165"/>
      <c r="C152" s="171"/>
      <c r="D152" s="178"/>
      <c r="E152" s="178"/>
      <c r="F152" s="171"/>
      <c r="G152" s="171"/>
      <c r="H152" s="180"/>
      <c r="I152" s="115" t="s">
        <v>14</v>
      </c>
      <c r="J152" s="110"/>
    </row>
    <row r="153" spans="1:10" x14ac:dyDescent="0.2">
      <c r="A153" s="170"/>
      <c r="B153" s="165"/>
      <c r="C153" s="171"/>
      <c r="D153" s="178"/>
      <c r="E153" s="178"/>
      <c r="F153" s="171"/>
      <c r="G153" s="171"/>
      <c r="H153" s="180"/>
      <c r="I153" s="115" t="s">
        <v>15</v>
      </c>
      <c r="J153" s="110"/>
    </row>
    <row r="154" spans="1:10" ht="36" x14ac:dyDescent="0.2">
      <c r="A154" s="39" t="s">
        <v>778</v>
      </c>
      <c r="B154" s="41" t="s">
        <v>779</v>
      </c>
      <c r="C154" s="40"/>
      <c r="D154" s="40"/>
      <c r="E154" s="33"/>
      <c r="F154" s="35"/>
      <c r="G154" s="37"/>
      <c r="H154" s="37"/>
      <c r="I154" s="40"/>
      <c r="J154" s="121">
        <f t="shared" ref="J154" si="9">SUM(J155:J161)</f>
        <v>110</v>
      </c>
    </row>
    <row r="155" spans="1:10" ht="24" customHeight="1" x14ac:dyDescent="0.2">
      <c r="A155" s="170"/>
      <c r="B155" s="165"/>
      <c r="C155" s="171" t="s">
        <v>511</v>
      </c>
      <c r="D155" s="178" t="s">
        <v>782</v>
      </c>
      <c r="E155" s="178" t="s">
        <v>783</v>
      </c>
      <c r="F155" s="171" t="s">
        <v>16</v>
      </c>
      <c r="G155" s="171">
        <v>30</v>
      </c>
      <c r="H155" s="180" t="s">
        <v>918</v>
      </c>
      <c r="I155" s="115" t="s">
        <v>8</v>
      </c>
      <c r="J155" s="110">
        <v>60</v>
      </c>
    </row>
    <row r="156" spans="1:10" ht="24" x14ac:dyDescent="0.2">
      <c r="A156" s="170"/>
      <c r="B156" s="165"/>
      <c r="C156" s="171"/>
      <c r="D156" s="178"/>
      <c r="E156" s="178"/>
      <c r="F156" s="171"/>
      <c r="G156" s="171"/>
      <c r="H156" s="180"/>
      <c r="I156" s="115" t="s">
        <v>10</v>
      </c>
      <c r="J156" s="110"/>
    </row>
    <row r="157" spans="1:10" ht="17.25" customHeight="1" x14ac:dyDescent="0.2">
      <c r="A157" s="170"/>
      <c r="B157" s="165"/>
      <c r="C157" s="171"/>
      <c r="D157" s="178"/>
      <c r="E157" s="178"/>
      <c r="F157" s="171"/>
      <c r="G157" s="171"/>
      <c r="H157" s="180"/>
      <c r="I157" s="115" t="s">
        <v>11</v>
      </c>
      <c r="J157" s="110"/>
    </row>
    <row r="158" spans="1:10" ht="25.5" customHeight="1" x14ac:dyDescent="0.2">
      <c r="A158" s="170"/>
      <c r="B158" s="165"/>
      <c r="C158" s="171"/>
      <c r="D158" s="178"/>
      <c r="E158" s="178"/>
      <c r="F158" s="171"/>
      <c r="G158" s="171"/>
      <c r="H158" s="180"/>
      <c r="I158" s="115" t="s">
        <v>12</v>
      </c>
      <c r="J158" s="110"/>
    </row>
    <row r="159" spans="1:10" x14ac:dyDescent="0.2">
      <c r="A159" s="170"/>
      <c r="B159" s="165"/>
      <c r="C159" s="171"/>
      <c r="D159" s="178"/>
      <c r="E159" s="178"/>
      <c r="F159" s="171"/>
      <c r="G159" s="171"/>
      <c r="H159" s="180"/>
      <c r="I159" s="115" t="s">
        <v>13</v>
      </c>
      <c r="J159" s="110">
        <v>50</v>
      </c>
    </row>
    <row r="160" spans="1:10" x14ac:dyDescent="0.2">
      <c r="A160" s="170"/>
      <c r="B160" s="165"/>
      <c r="C160" s="171"/>
      <c r="D160" s="178"/>
      <c r="E160" s="178"/>
      <c r="F160" s="171"/>
      <c r="G160" s="171"/>
      <c r="H160" s="180"/>
      <c r="I160" s="115" t="s">
        <v>14</v>
      </c>
      <c r="J160" s="110"/>
    </row>
    <row r="161" spans="1:10" x14ac:dyDescent="0.2">
      <c r="A161" s="170"/>
      <c r="B161" s="165"/>
      <c r="C161" s="171"/>
      <c r="D161" s="178"/>
      <c r="E161" s="178"/>
      <c r="F161" s="171"/>
      <c r="G161" s="171"/>
      <c r="H161" s="180"/>
      <c r="I161" s="115" t="s">
        <v>15</v>
      </c>
      <c r="J161" s="110"/>
    </row>
    <row r="162" spans="1:10" ht="15.75" customHeight="1" x14ac:dyDescent="0.2">
      <c r="A162" s="120" t="s">
        <v>101</v>
      </c>
      <c r="B162" s="209" t="s">
        <v>102</v>
      </c>
      <c r="C162" s="209"/>
      <c r="D162" s="209"/>
      <c r="E162" s="209"/>
      <c r="F162" s="209"/>
      <c r="G162" s="209"/>
      <c r="H162" s="209"/>
      <c r="I162" s="209"/>
      <c r="J162" s="210"/>
    </row>
    <row r="163" spans="1:10" ht="24" x14ac:dyDescent="0.2">
      <c r="A163" s="27" t="s">
        <v>103</v>
      </c>
      <c r="B163" s="116" t="s">
        <v>104</v>
      </c>
      <c r="C163" s="40"/>
      <c r="D163" s="40"/>
      <c r="E163" s="33"/>
      <c r="F163" s="35"/>
      <c r="G163" s="48"/>
      <c r="H163" s="48"/>
      <c r="I163" s="40"/>
      <c r="J163" s="121">
        <f>SUM(J164:J170)</f>
        <v>15</v>
      </c>
    </row>
    <row r="164" spans="1:10" ht="24" x14ac:dyDescent="0.2">
      <c r="A164" s="170"/>
      <c r="B164" s="165"/>
      <c r="C164" s="171" t="s">
        <v>511</v>
      </c>
      <c r="D164" s="178" t="s">
        <v>536</v>
      </c>
      <c r="E164" s="173" t="s">
        <v>105</v>
      </c>
      <c r="F164" s="180" t="s">
        <v>16</v>
      </c>
      <c r="G164" s="180">
        <v>11</v>
      </c>
      <c r="H164" s="180" t="s">
        <v>918</v>
      </c>
      <c r="I164" s="115" t="s">
        <v>8</v>
      </c>
      <c r="J164" s="110">
        <v>15</v>
      </c>
    </row>
    <row r="165" spans="1:10" ht="20.25" customHeight="1" x14ac:dyDescent="0.2">
      <c r="A165" s="170"/>
      <c r="B165" s="165"/>
      <c r="C165" s="171"/>
      <c r="D165" s="178"/>
      <c r="E165" s="173"/>
      <c r="F165" s="180"/>
      <c r="G165" s="180"/>
      <c r="H165" s="180"/>
      <c r="I165" s="115" t="s">
        <v>10</v>
      </c>
      <c r="J165" s="110"/>
    </row>
    <row r="166" spans="1:10" x14ac:dyDescent="0.2">
      <c r="A166" s="170"/>
      <c r="B166" s="165"/>
      <c r="C166" s="171"/>
      <c r="D166" s="178"/>
      <c r="E166" s="173"/>
      <c r="F166" s="180"/>
      <c r="G166" s="180"/>
      <c r="H166" s="180"/>
      <c r="I166" s="115" t="s">
        <v>11</v>
      </c>
      <c r="J166" s="110"/>
    </row>
    <row r="167" spans="1:10" ht="23.25" customHeight="1" x14ac:dyDescent="0.2">
      <c r="A167" s="170"/>
      <c r="B167" s="165"/>
      <c r="C167" s="171"/>
      <c r="D167" s="178"/>
      <c r="E167" s="173"/>
      <c r="F167" s="180"/>
      <c r="G167" s="180"/>
      <c r="H167" s="180"/>
      <c r="I167" s="115" t="s">
        <v>12</v>
      </c>
      <c r="J167" s="110"/>
    </row>
    <row r="168" spans="1:10" x14ac:dyDescent="0.2">
      <c r="A168" s="170"/>
      <c r="B168" s="165"/>
      <c r="C168" s="171"/>
      <c r="D168" s="178"/>
      <c r="E168" s="173"/>
      <c r="F168" s="180"/>
      <c r="G168" s="180"/>
      <c r="H168" s="180"/>
      <c r="I168" s="115" t="s">
        <v>13</v>
      </c>
      <c r="J168" s="110"/>
    </row>
    <row r="169" spans="1:10" ht="12.75" customHeight="1" x14ac:dyDescent="0.2">
      <c r="A169" s="170"/>
      <c r="B169" s="165"/>
      <c r="C169" s="171"/>
      <c r="D169" s="178"/>
      <c r="E169" s="173"/>
      <c r="F169" s="180"/>
      <c r="G169" s="180"/>
      <c r="H169" s="180"/>
      <c r="I169" s="115" t="s">
        <v>14</v>
      </c>
      <c r="J169" s="110"/>
    </row>
    <row r="170" spans="1:10" x14ac:dyDescent="0.2">
      <c r="A170" s="170"/>
      <c r="B170" s="165"/>
      <c r="C170" s="171"/>
      <c r="D170" s="178"/>
      <c r="E170" s="173"/>
      <c r="F170" s="180"/>
      <c r="G170" s="180"/>
      <c r="H170" s="180"/>
      <c r="I170" s="115" t="s">
        <v>15</v>
      </c>
      <c r="J170" s="110"/>
    </row>
    <row r="171" spans="1:10" ht="24" customHeight="1" x14ac:dyDescent="0.2">
      <c r="A171" s="29" t="s">
        <v>378</v>
      </c>
      <c r="B171" s="116" t="s">
        <v>785</v>
      </c>
      <c r="C171" s="40"/>
      <c r="D171" s="40"/>
      <c r="E171" s="33"/>
      <c r="F171" s="35"/>
      <c r="G171" s="48"/>
      <c r="H171" s="48"/>
      <c r="I171" s="40"/>
      <c r="J171" s="121">
        <f>SUM(J172:J178)</f>
        <v>54.3</v>
      </c>
    </row>
    <row r="172" spans="1:10" ht="23.25" customHeight="1" x14ac:dyDescent="0.2">
      <c r="A172" s="170"/>
      <c r="B172" s="165"/>
      <c r="C172" s="171" t="s">
        <v>511</v>
      </c>
      <c r="D172" s="178" t="s">
        <v>537</v>
      </c>
      <c r="E172" s="173" t="s">
        <v>784</v>
      </c>
      <c r="F172" s="180" t="s">
        <v>16</v>
      </c>
      <c r="G172" s="180">
        <v>8</v>
      </c>
      <c r="H172" s="180" t="s">
        <v>918</v>
      </c>
      <c r="I172" s="115" t="s">
        <v>8</v>
      </c>
      <c r="J172" s="110">
        <v>21.5</v>
      </c>
    </row>
    <row r="173" spans="1:10" ht="24" customHeight="1" x14ac:dyDescent="0.2">
      <c r="A173" s="170"/>
      <c r="B173" s="165"/>
      <c r="C173" s="171"/>
      <c r="D173" s="178"/>
      <c r="E173" s="173"/>
      <c r="F173" s="180"/>
      <c r="G173" s="180"/>
      <c r="H173" s="180"/>
      <c r="I173" s="115" t="s">
        <v>10</v>
      </c>
      <c r="J173" s="110">
        <v>32.799999999999997</v>
      </c>
    </row>
    <row r="174" spans="1:10" x14ac:dyDescent="0.2">
      <c r="A174" s="170"/>
      <c r="B174" s="165"/>
      <c r="C174" s="171"/>
      <c r="D174" s="178"/>
      <c r="E174" s="179" t="s">
        <v>539</v>
      </c>
      <c r="F174" s="180" t="s">
        <v>16</v>
      </c>
      <c r="G174" s="180">
        <v>13</v>
      </c>
      <c r="H174" s="180" t="s">
        <v>918</v>
      </c>
      <c r="I174" s="115" t="s">
        <v>11</v>
      </c>
      <c r="J174" s="110"/>
    </row>
    <row r="175" spans="1:10" ht="24" x14ac:dyDescent="0.2">
      <c r="A175" s="170"/>
      <c r="B175" s="165"/>
      <c r="C175" s="171"/>
      <c r="D175" s="178"/>
      <c r="E175" s="179"/>
      <c r="F175" s="180"/>
      <c r="G175" s="180"/>
      <c r="H175" s="180"/>
      <c r="I175" s="115" t="s">
        <v>12</v>
      </c>
      <c r="J175" s="110"/>
    </row>
    <row r="176" spans="1:10" x14ac:dyDescent="0.2">
      <c r="A176" s="170"/>
      <c r="B176" s="165"/>
      <c r="C176" s="171"/>
      <c r="D176" s="178"/>
      <c r="E176" s="173" t="s">
        <v>540</v>
      </c>
      <c r="F176" s="180" t="s">
        <v>16</v>
      </c>
      <c r="G176" s="180">
        <v>13</v>
      </c>
      <c r="H176" s="180" t="s">
        <v>918</v>
      </c>
      <c r="I176" s="115" t="s">
        <v>13</v>
      </c>
      <c r="J176" s="110"/>
    </row>
    <row r="177" spans="1:10" x14ac:dyDescent="0.2">
      <c r="A177" s="170"/>
      <c r="B177" s="165"/>
      <c r="C177" s="171"/>
      <c r="D177" s="178"/>
      <c r="E177" s="173"/>
      <c r="F177" s="180"/>
      <c r="G177" s="180"/>
      <c r="H177" s="180"/>
      <c r="I177" s="115" t="s">
        <v>14</v>
      </c>
      <c r="J177" s="110"/>
    </row>
    <row r="178" spans="1:10" x14ac:dyDescent="0.2">
      <c r="A178" s="170"/>
      <c r="B178" s="165"/>
      <c r="C178" s="171"/>
      <c r="D178" s="178"/>
      <c r="E178" s="173"/>
      <c r="F178" s="180"/>
      <c r="G178" s="180"/>
      <c r="H178" s="180"/>
      <c r="I178" s="115" t="s">
        <v>15</v>
      </c>
      <c r="J178" s="110"/>
    </row>
    <row r="179" spans="1:10" ht="36" x14ac:dyDescent="0.2">
      <c r="A179" s="34" t="s">
        <v>106</v>
      </c>
      <c r="B179" s="114" t="s">
        <v>786</v>
      </c>
      <c r="C179" s="40"/>
      <c r="D179" s="40"/>
      <c r="E179" s="33"/>
      <c r="F179" s="35"/>
      <c r="G179" s="48"/>
      <c r="H179" s="48"/>
      <c r="I179" s="40"/>
      <c r="J179" s="121">
        <f>SUM(J180:J186)</f>
        <v>82.199999999999989</v>
      </c>
    </row>
    <row r="180" spans="1:10" ht="24.75" customHeight="1" x14ac:dyDescent="0.2">
      <c r="A180" s="170"/>
      <c r="B180" s="165"/>
      <c r="C180" s="171" t="s">
        <v>511</v>
      </c>
      <c r="D180" s="178" t="s">
        <v>541</v>
      </c>
      <c r="E180" s="177" t="s">
        <v>108</v>
      </c>
      <c r="F180" s="180" t="s">
        <v>38</v>
      </c>
      <c r="G180" s="180">
        <v>75</v>
      </c>
      <c r="H180" s="180" t="s">
        <v>918</v>
      </c>
      <c r="I180" s="115" t="s">
        <v>8</v>
      </c>
      <c r="J180" s="110">
        <v>49.8</v>
      </c>
    </row>
    <row r="181" spans="1:10" ht="24" customHeight="1" x14ac:dyDescent="0.2">
      <c r="A181" s="170"/>
      <c r="B181" s="165"/>
      <c r="C181" s="171"/>
      <c r="D181" s="178"/>
      <c r="E181" s="177"/>
      <c r="F181" s="180"/>
      <c r="G181" s="180"/>
      <c r="H181" s="180"/>
      <c r="I181" s="115" t="s">
        <v>10</v>
      </c>
      <c r="J181" s="110">
        <v>32.4</v>
      </c>
    </row>
    <row r="182" spans="1:10" ht="13.5" customHeight="1" x14ac:dyDescent="0.2">
      <c r="A182" s="170"/>
      <c r="B182" s="165"/>
      <c r="C182" s="171"/>
      <c r="D182" s="178"/>
      <c r="E182" s="177"/>
      <c r="F182" s="180"/>
      <c r="G182" s="180"/>
      <c r="H182" s="180"/>
      <c r="I182" s="115" t="s">
        <v>11</v>
      </c>
      <c r="J182" s="110"/>
    </row>
    <row r="183" spans="1:10" ht="24" x14ac:dyDescent="0.2">
      <c r="A183" s="170"/>
      <c r="B183" s="165"/>
      <c r="C183" s="171"/>
      <c r="D183" s="178"/>
      <c r="E183" s="173" t="s">
        <v>468</v>
      </c>
      <c r="F183" s="180" t="s">
        <v>38</v>
      </c>
      <c r="G183" s="180">
        <v>55</v>
      </c>
      <c r="H183" s="180" t="s">
        <v>918</v>
      </c>
      <c r="I183" s="115" t="s">
        <v>12</v>
      </c>
      <c r="J183" s="110"/>
    </row>
    <row r="184" spans="1:10" x14ac:dyDescent="0.2">
      <c r="A184" s="170"/>
      <c r="B184" s="165"/>
      <c r="C184" s="171"/>
      <c r="D184" s="178"/>
      <c r="E184" s="173"/>
      <c r="F184" s="180"/>
      <c r="G184" s="180"/>
      <c r="H184" s="180"/>
      <c r="I184" s="115" t="s">
        <v>13</v>
      </c>
      <c r="J184" s="110"/>
    </row>
    <row r="185" spans="1:10" x14ac:dyDescent="0.2">
      <c r="A185" s="170"/>
      <c r="B185" s="165"/>
      <c r="C185" s="171"/>
      <c r="D185" s="178"/>
      <c r="E185" s="173"/>
      <c r="F185" s="180"/>
      <c r="G185" s="180"/>
      <c r="H185" s="180"/>
      <c r="I185" s="115" t="s">
        <v>14</v>
      </c>
      <c r="J185" s="110"/>
    </row>
    <row r="186" spans="1:10" x14ac:dyDescent="0.2">
      <c r="A186" s="170"/>
      <c r="B186" s="165"/>
      <c r="C186" s="171"/>
      <c r="D186" s="178"/>
      <c r="E186" s="173"/>
      <c r="F186" s="180"/>
      <c r="G186" s="180"/>
      <c r="H186" s="180"/>
      <c r="I186" s="115" t="s">
        <v>15</v>
      </c>
      <c r="J186" s="110"/>
    </row>
    <row r="187" spans="1:10" ht="24" customHeight="1" x14ac:dyDescent="0.2">
      <c r="A187" s="29" t="s">
        <v>379</v>
      </c>
      <c r="B187" s="116" t="s">
        <v>202</v>
      </c>
      <c r="C187" s="40"/>
      <c r="D187" s="40"/>
      <c r="E187" s="33"/>
      <c r="F187" s="35"/>
      <c r="G187" s="48"/>
      <c r="H187" s="48"/>
      <c r="I187" s="40"/>
      <c r="J187" s="121">
        <f>SUM(J188:J194)</f>
        <v>30</v>
      </c>
    </row>
    <row r="188" spans="1:10" ht="22.5" customHeight="1" x14ac:dyDescent="0.2">
      <c r="A188" s="170"/>
      <c r="B188" s="165"/>
      <c r="C188" s="171" t="s">
        <v>543</v>
      </c>
      <c r="D188" s="178" t="s">
        <v>542</v>
      </c>
      <c r="E188" s="173" t="s">
        <v>203</v>
      </c>
      <c r="F188" s="180" t="s">
        <v>16</v>
      </c>
      <c r="G188" s="180">
        <v>3</v>
      </c>
      <c r="H188" s="180" t="s">
        <v>918</v>
      </c>
      <c r="I188" s="115" t="s">
        <v>8</v>
      </c>
      <c r="J188" s="110">
        <v>30</v>
      </c>
    </row>
    <row r="189" spans="1:10" ht="24" x14ac:dyDescent="0.2">
      <c r="A189" s="170"/>
      <c r="B189" s="165"/>
      <c r="C189" s="171"/>
      <c r="D189" s="178"/>
      <c r="E189" s="173"/>
      <c r="F189" s="180"/>
      <c r="G189" s="180"/>
      <c r="H189" s="180"/>
      <c r="I189" s="115" t="s">
        <v>10</v>
      </c>
      <c r="J189" s="110"/>
    </row>
    <row r="190" spans="1:10" x14ac:dyDescent="0.2">
      <c r="A190" s="170"/>
      <c r="B190" s="165"/>
      <c r="C190" s="171"/>
      <c r="D190" s="178"/>
      <c r="E190" s="173"/>
      <c r="F190" s="180"/>
      <c r="G190" s="180"/>
      <c r="H190" s="180"/>
      <c r="I190" s="115" t="s">
        <v>11</v>
      </c>
      <c r="J190" s="110"/>
    </row>
    <row r="191" spans="1:10" ht="24" x14ac:dyDescent="0.2">
      <c r="A191" s="170"/>
      <c r="B191" s="165"/>
      <c r="C191" s="171"/>
      <c r="D191" s="178"/>
      <c r="E191" s="173"/>
      <c r="F191" s="180"/>
      <c r="G191" s="180"/>
      <c r="H191" s="180"/>
      <c r="I191" s="115" t="s">
        <v>12</v>
      </c>
      <c r="J191" s="110"/>
    </row>
    <row r="192" spans="1:10" x14ac:dyDescent="0.2">
      <c r="A192" s="170"/>
      <c r="B192" s="165"/>
      <c r="C192" s="171"/>
      <c r="D192" s="178"/>
      <c r="E192" s="173"/>
      <c r="F192" s="180"/>
      <c r="G192" s="180"/>
      <c r="H192" s="180"/>
      <c r="I192" s="115" t="s">
        <v>13</v>
      </c>
      <c r="J192" s="110"/>
    </row>
    <row r="193" spans="1:10" x14ac:dyDescent="0.2">
      <c r="A193" s="170"/>
      <c r="B193" s="165"/>
      <c r="C193" s="171"/>
      <c r="D193" s="178"/>
      <c r="E193" s="173"/>
      <c r="F193" s="180"/>
      <c r="G193" s="180"/>
      <c r="H193" s="180"/>
      <c r="I193" s="115" t="s">
        <v>14</v>
      </c>
      <c r="J193" s="110"/>
    </row>
    <row r="194" spans="1:10" x14ac:dyDescent="0.2">
      <c r="A194" s="170"/>
      <c r="B194" s="165"/>
      <c r="C194" s="171"/>
      <c r="D194" s="178"/>
      <c r="E194" s="173"/>
      <c r="F194" s="180"/>
      <c r="G194" s="180"/>
      <c r="H194" s="180"/>
      <c r="I194" s="115" t="s">
        <v>15</v>
      </c>
      <c r="J194" s="110"/>
    </row>
    <row r="195" spans="1:10" ht="35.25" customHeight="1" x14ac:dyDescent="0.2">
      <c r="A195" s="29" t="s">
        <v>380</v>
      </c>
      <c r="B195" s="116" t="s">
        <v>44</v>
      </c>
      <c r="C195" s="40"/>
      <c r="D195" s="40"/>
      <c r="E195" s="33"/>
      <c r="F195" s="35"/>
      <c r="G195" s="48"/>
      <c r="H195" s="48"/>
      <c r="I195" s="44"/>
      <c r="J195" s="121">
        <f>SUM(J197:J202)</f>
        <v>80</v>
      </c>
    </row>
    <row r="196" spans="1:10" ht="24" x14ac:dyDescent="0.2">
      <c r="A196" s="170"/>
      <c r="B196" s="165"/>
      <c r="C196" s="171" t="s">
        <v>497</v>
      </c>
      <c r="D196" s="178" t="s">
        <v>544</v>
      </c>
      <c r="E196" s="178" t="s">
        <v>45</v>
      </c>
      <c r="F196" s="180" t="s">
        <v>16</v>
      </c>
      <c r="G196" s="180">
        <v>190</v>
      </c>
      <c r="H196" s="180" t="s">
        <v>918</v>
      </c>
      <c r="I196" s="115" t="s">
        <v>8</v>
      </c>
      <c r="J196" s="137"/>
    </row>
    <row r="197" spans="1:10" ht="24" x14ac:dyDescent="0.2">
      <c r="A197" s="170"/>
      <c r="B197" s="165"/>
      <c r="C197" s="171"/>
      <c r="D197" s="178"/>
      <c r="E197" s="178"/>
      <c r="F197" s="180"/>
      <c r="G197" s="180"/>
      <c r="H197" s="180"/>
      <c r="I197" s="115" t="s">
        <v>10</v>
      </c>
      <c r="J197" s="110"/>
    </row>
    <row r="198" spans="1:10" x14ac:dyDescent="0.2">
      <c r="A198" s="170"/>
      <c r="B198" s="165"/>
      <c r="C198" s="171"/>
      <c r="D198" s="178"/>
      <c r="E198" s="178"/>
      <c r="F198" s="180"/>
      <c r="G198" s="180"/>
      <c r="H198" s="180"/>
      <c r="I198" s="115" t="s">
        <v>11</v>
      </c>
      <c r="J198" s="110">
        <v>80</v>
      </c>
    </row>
    <row r="199" spans="1:10" ht="24" x14ac:dyDescent="0.2">
      <c r="A199" s="170"/>
      <c r="B199" s="165"/>
      <c r="C199" s="171"/>
      <c r="D199" s="178"/>
      <c r="E199" s="178"/>
      <c r="F199" s="180"/>
      <c r="G199" s="180"/>
      <c r="H199" s="180"/>
      <c r="I199" s="115" t="s">
        <v>12</v>
      </c>
      <c r="J199" s="110"/>
    </row>
    <row r="200" spans="1:10" x14ac:dyDescent="0.2">
      <c r="A200" s="170"/>
      <c r="B200" s="165"/>
      <c r="C200" s="171"/>
      <c r="D200" s="178"/>
      <c r="E200" s="178"/>
      <c r="F200" s="180"/>
      <c r="G200" s="180"/>
      <c r="H200" s="180"/>
      <c r="I200" s="115" t="s">
        <v>13</v>
      </c>
      <c r="J200" s="110"/>
    </row>
    <row r="201" spans="1:10" x14ac:dyDescent="0.2">
      <c r="A201" s="170"/>
      <c r="B201" s="165"/>
      <c r="C201" s="171"/>
      <c r="D201" s="178"/>
      <c r="E201" s="178"/>
      <c r="F201" s="180"/>
      <c r="G201" s="180"/>
      <c r="H201" s="180"/>
      <c r="I201" s="115" t="s">
        <v>14</v>
      </c>
      <c r="J201" s="110"/>
    </row>
    <row r="202" spans="1:10" x14ac:dyDescent="0.2">
      <c r="A202" s="170"/>
      <c r="B202" s="165"/>
      <c r="C202" s="171"/>
      <c r="D202" s="178"/>
      <c r="E202" s="178"/>
      <c r="F202" s="180"/>
      <c r="G202" s="180"/>
      <c r="H202" s="180"/>
      <c r="I202" s="115" t="s">
        <v>15</v>
      </c>
      <c r="J202" s="110"/>
    </row>
    <row r="203" spans="1:10" ht="24" x14ac:dyDescent="0.2">
      <c r="A203" s="32" t="s">
        <v>381</v>
      </c>
      <c r="B203" s="114" t="s">
        <v>418</v>
      </c>
      <c r="C203" s="40"/>
      <c r="D203" s="40"/>
      <c r="E203" s="33"/>
      <c r="F203" s="35"/>
      <c r="G203" s="124"/>
      <c r="H203" s="124"/>
      <c r="I203" s="40"/>
      <c r="J203" s="121">
        <f>SUM(J204:J210)</f>
        <v>30</v>
      </c>
    </row>
    <row r="204" spans="1:10" ht="25.5" customHeight="1" x14ac:dyDescent="0.2">
      <c r="A204" s="170"/>
      <c r="B204" s="165"/>
      <c r="C204" s="171" t="s">
        <v>497</v>
      </c>
      <c r="D204" s="178" t="s">
        <v>726</v>
      </c>
      <c r="E204" s="178" t="s">
        <v>109</v>
      </c>
      <c r="F204" s="171" t="s">
        <v>16</v>
      </c>
      <c r="G204" s="171">
        <v>0</v>
      </c>
      <c r="H204" s="171" t="s">
        <v>881</v>
      </c>
      <c r="I204" s="115" t="s">
        <v>8</v>
      </c>
      <c r="J204" s="110">
        <v>30</v>
      </c>
    </row>
    <row r="205" spans="1:10" ht="24" x14ac:dyDescent="0.2">
      <c r="A205" s="170"/>
      <c r="B205" s="165"/>
      <c r="C205" s="171"/>
      <c r="D205" s="178"/>
      <c r="E205" s="178"/>
      <c r="F205" s="171"/>
      <c r="G205" s="171"/>
      <c r="H205" s="171"/>
      <c r="I205" s="115" t="s">
        <v>10</v>
      </c>
      <c r="J205" s="110"/>
    </row>
    <row r="206" spans="1:10" x14ac:dyDescent="0.2">
      <c r="A206" s="170"/>
      <c r="B206" s="165"/>
      <c r="C206" s="171"/>
      <c r="D206" s="178"/>
      <c r="E206" s="178"/>
      <c r="F206" s="171"/>
      <c r="G206" s="171"/>
      <c r="H206" s="171"/>
      <c r="I206" s="115" t="s">
        <v>11</v>
      </c>
      <c r="J206" s="110"/>
    </row>
    <row r="207" spans="1:10" ht="24" x14ac:dyDescent="0.2">
      <c r="A207" s="170"/>
      <c r="B207" s="165"/>
      <c r="C207" s="171"/>
      <c r="D207" s="178"/>
      <c r="E207" s="178" t="s">
        <v>717</v>
      </c>
      <c r="F207" s="171" t="s">
        <v>16</v>
      </c>
      <c r="G207" s="171">
        <v>1</v>
      </c>
      <c r="H207" s="171" t="s">
        <v>918</v>
      </c>
      <c r="I207" s="115" t="s">
        <v>12</v>
      </c>
      <c r="J207" s="110"/>
    </row>
    <row r="208" spans="1:10" x14ac:dyDescent="0.2">
      <c r="A208" s="170"/>
      <c r="B208" s="165"/>
      <c r="C208" s="171"/>
      <c r="D208" s="178"/>
      <c r="E208" s="178"/>
      <c r="F208" s="171"/>
      <c r="G208" s="171"/>
      <c r="H208" s="171"/>
      <c r="I208" s="115" t="s">
        <v>13</v>
      </c>
      <c r="J208" s="110"/>
    </row>
    <row r="209" spans="1:10" x14ac:dyDescent="0.2">
      <c r="A209" s="170"/>
      <c r="B209" s="165"/>
      <c r="C209" s="171"/>
      <c r="D209" s="178"/>
      <c r="E209" s="178"/>
      <c r="F209" s="171"/>
      <c r="G209" s="171"/>
      <c r="H209" s="171"/>
      <c r="I209" s="115" t="s">
        <v>14</v>
      </c>
      <c r="J209" s="110"/>
    </row>
    <row r="210" spans="1:10" x14ac:dyDescent="0.2">
      <c r="A210" s="170"/>
      <c r="B210" s="165"/>
      <c r="C210" s="171"/>
      <c r="D210" s="178"/>
      <c r="E210" s="178"/>
      <c r="F210" s="171"/>
      <c r="G210" s="171"/>
      <c r="H210" s="171"/>
      <c r="I210" s="115" t="s">
        <v>15</v>
      </c>
      <c r="J210" s="110"/>
    </row>
    <row r="211" spans="1:10" ht="31.5" customHeight="1" x14ac:dyDescent="0.2">
      <c r="A211" s="32" t="s">
        <v>357</v>
      </c>
      <c r="B211" s="116" t="s">
        <v>315</v>
      </c>
      <c r="C211" s="40"/>
      <c r="D211" s="40"/>
      <c r="E211" s="33"/>
      <c r="F211" s="35"/>
      <c r="G211" s="48"/>
      <c r="H211" s="48"/>
      <c r="I211" s="40"/>
      <c r="J211" s="121">
        <f>SUM(J212:J218)</f>
        <v>0</v>
      </c>
    </row>
    <row r="212" spans="1:10" ht="24" x14ac:dyDescent="0.2">
      <c r="A212" s="170"/>
      <c r="B212" s="165"/>
      <c r="C212" s="171" t="s">
        <v>968</v>
      </c>
      <c r="D212" s="178" t="s">
        <v>705</v>
      </c>
      <c r="E212" s="178" t="s">
        <v>323</v>
      </c>
      <c r="F212" s="180" t="s">
        <v>175</v>
      </c>
      <c r="G212" s="180">
        <v>1</v>
      </c>
      <c r="H212" s="226" t="s">
        <v>918</v>
      </c>
      <c r="I212" s="115" t="s">
        <v>8</v>
      </c>
      <c r="J212" s="110" t="s">
        <v>9</v>
      </c>
    </row>
    <row r="213" spans="1:10" ht="24" x14ac:dyDescent="0.2">
      <c r="A213" s="170"/>
      <c r="B213" s="165"/>
      <c r="C213" s="171"/>
      <c r="D213" s="178"/>
      <c r="E213" s="178"/>
      <c r="F213" s="180"/>
      <c r="G213" s="180"/>
      <c r="H213" s="226"/>
      <c r="I213" s="115" t="s">
        <v>10</v>
      </c>
      <c r="J213" s="110" t="s">
        <v>9</v>
      </c>
    </row>
    <row r="214" spans="1:10" x14ac:dyDescent="0.2">
      <c r="A214" s="170"/>
      <c r="B214" s="165"/>
      <c r="C214" s="171"/>
      <c r="D214" s="178"/>
      <c r="E214" s="178"/>
      <c r="F214" s="180"/>
      <c r="G214" s="180"/>
      <c r="H214" s="226"/>
      <c r="I214" s="115" t="s">
        <v>11</v>
      </c>
      <c r="J214" s="110" t="s">
        <v>9</v>
      </c>
    </row>
    <row r="215" spans="1:10" ht="24" x14ac:dyDescent="0.2">
      <c r="A215" s="170"/>
      <c r="B215" s="165"/>
      <c r="C215" s="171"/>
      <c r="D215" s="178"/>
      <c r="E215" s="178"/>
      <c r="F215" s="180"/>
      <c r="G215" s="180"/>
      <c r="H215" s="226"/>
      <c r="I215" s="115" t="s">
        <v>12</v>
      </c>
      <c r="J215" s="110" t="s">
        <v>9</v>
      </c>
    </row>
    <row r="216" spans="1:10" x14ac:dyDescent="0.2">
      <c r="A216" s="170"/>
      <c r="B216" s="165"/>
      <c r="C216" s="171"/>
      <c r="D216" s="178"/>
      <c r="E216" s="178"/>
      <c r="F216" s="180"/>
      <c r="G216" s="180"/>
      <c r="H216" s="226"/>
      <c r="I216" s="115" t="s">
        <v>13</v>
      </c>
      <c r="J216" s="110" t="s">
        <v>9</v>
      </c>
    </row>
    <row r="217" spans="1:10" x14ac:dyDescent="0.2">
      <c r="A217" s="170"/>
      <c r="B217" s="165"/>
      <c r="C217" s="171"/>
      <c r="D217" s="178"/>
      <c r="E217" s="178"/>
      <c r="F217" s="180"/>
      <c r="G217" s="180"/>
      <c r="H217" s="226"/>
      <c r="I217" s="115" t="s">
        <v>14</v>
      </c>
      <c r="J217" s="110" t="s">
        <v>9</v>
      </c>
    </row>
    <row r="218" spans="1:10" x14ac:dyDescent="0.2">
      <c r="A218" s="170"/>
      <c r="B218" s="165"/>
      <c r="C218" s="171"/>
      <c r="D218" s="178"/>
      <c r="E218" s="178"/>
      <c r="F218" s="180"/>
      <c r="G218" s="180"/>
      <c r="H218" s="226"/>
      <c r="I218" s="115" t="s">
        <v>15</v>
      </c>
      <c r="J218" s="110" t="s">
        <v>9</v>
      </c>
    </row>
    <row r="219" spans="1:10" ht="24" customHeight="1" x14ac:dyDescent="0.2">
      <c r="A219" s="32" t="s">
        <v>415</v>
      </c>
      <c r="B219" s="116" t="s">
        <v>316</v>
      </c>
      <c r="C219" s="40"/>
      <c r="D219" s="40"/>
      <c r="E219" s="33"/>
      <c r="F219" s="35"/>
      <c r="G219" s="48"/>
      <c r="H219" s="48"/>
      <c r="I219" s="40"/>
      <c r="J219" s="121">
        <f>SUM(J220:J226)</f>
        <v>0</v>
      </c>
    </row>
    <row r="220" spans="1:10" ht="24" x14ac:dyDescent="0.2">
      <c r="A220" s="170"/>
      <c r="B220" s="165"/>
      <c r="C220" s="171" t="s">
        <v>489</v>
      </c>
      <c r="D220" s="212" t="s">
        <v>706</v>
      </c>
      <c r="E220" s="212" t="s">
        <v>110</v>
      </c>
      <c r="F220" s="213" t="s">
        <v>6</v>
      </c>
      <c r="G220" s="213">
        <v>100</v>
      </c>
      <c r="H220" s="213" t="s">
        <v>918</v>
      </c>
      <c r="I220" s="115" t="s">
        <v>8</v>
      </c>
      <c r="J220" s="110" t="s">
        <v>9</v>
      </c>
    </row>
    <row r="221" spans="1:10" ht="24" x14ac:dyDescent="0.2">
      <c r="A221" s="170"/>
      <c r="B221" s="165"/>
      <c r="C221" s="171"/>
      <c r="D221" s="212"/>
      <c r="E221" s="212"/>
      <c r="F221" s="213"/>
      <c r="G221" s="213"/>
      <c r="H221" s="213"/>
      <c r="I221" s="115" t="s">
        <v>10</v>
      </c>
      <c r="J221" s="110" t="s">
        <v>9</v>
      </c>
    </row>
    <row r="222" spans="1:10" x14ac:dyDescent="0.2">
      <c r="A222" s="170"/>
      <c r="B222" s="165"/>
      <c r="C222" s="171"/>
      <c r="D222" s="212"/>
      <c r="E222" s="184" t="s">
        <v>838</v>
      </c>
      <c r="F222" s="243" t="s">
        <v>16</v>
      </c>
      <c r="G222" s="243" t="s">
        <v>891</v>
      </c>
      <c r="H222" s="193" t="s">
        <v>918</v>
      </c>
      <c r="I222" s="115" t="s">
        <v>11</v>
      </c>
      <c r="J222" s="110" t="s">
        <v>9</v>
      </c>
    </row>
    <row r="223" spans="1:10" ht="24" x14ac:dyDescent="0.2">
      <c r="A223" s="170"/>
      <c r="B223" s="165"/>
      <c r="C223" s="171"/>
      <c r="D223" s="212"/>
      <c r="E223" s="228"/>
      <c r="F223" s="244"/>
      <c r="G223" s="244"/>
      <c r="H223" s="242"/>
      <c r="I223" s="115" t="s">
        <v>12</v>
      </c>
      <c r="J223" s="110" t="s">
        <v>9</v>
      </c>
    </row>
    <row r="224" spans="1:10" x14ac:dyDescent="0.2">
      <c r="A224" s="170"/>
      <c r="B224" s="165"/>
      <c r="C224" s="171"/>
      <c r="D224" s="212"/>
      <c r="E224" s="228"/>
      <c r="F224" s="244"/>
      <c r="G224" s="244"/>
      <c r="H224" s="242"/>
      <c r="I224" s="115" t="s">
        <v>13</v>
      </c>
      <c r="J224" s="110" t="s">
        <v>9</v>
      </c>
    </row>
    <row r="225" spans="1:10" x14ac:dyDescent="0.2">
      <c r="A225" s="170"/>
      <c r="B225" s="165"/>
      <c r="C225" s="171"/>
      <c r="D225" s="212"/>
      <c r="E225" s="228"/>
      <c r="F225" s="244"/>
      <c r="G225" s="244"/>
      <c r="H225" s="242"/>
      <c r="I225" s="115" t="s">
        <v>14</v>
      </c>
      <c r="J225" s="110" t="s">
        <v>9</v>
      </c>
    </row>
    <row r="226" spans="1:10" x14ac:dyDescent="0.2">
      <c r="A226" s="170"/>
      <c r="B226" s="165"/>
      <c r="C226" s="171"/>
      <c r="D226" s="212"/>
      <c r="E226" s="185"/>
      <c r="F226" s="245"/>
      <c r="G226" s="245"/>
      <c r="H226" s="194"/>
      <c r="I226" s="115" t="s">
        <v>15</v>
      </c>
      <c r="J226" s="110" t="s">
        <v>9</v>
      </c>
    </row>
    <row r="227" spans="1:10" ht="24" customHeight="1" x14ac:dyDescent="0.2">
      <c r="A227" s="29" t="s">
        <v>416</v>
      </c>
      <c r="B227" s="116" t="s">
        <v>111</v>
      </c>
      <c r="C227" s="40"/>
      <c r="D227" s="40"/>
      <c r="E227" s="33"/>
      <c r="F227" s="35"/>
      <c r="G227" s="48"/>
      <c r="H227" s="48"/>
      <c r="I227" s="40"/>
      <c r="J227" s="121">
        <f>SUM(J228:J234)</f>
        <v>8</v>
      </c>
    </row>
    <row r="228" spans="1:10" ht="24" customHeight="1" x14ac:dyDescent="0.2">
      <c r="A228" s="170"/>
      <c r="B228" s="165"/>
      <c r="C228" s="171" t="s">
        <v>513</v>
      </c>
      <c r="D228" s="178" t="s">
        <v>545</v>
      </c>
      <c r="E228" s="173" t="s">
        <v>112</v>
      </c>
      <c r="F228" s="180" t="s">
        <v>16</v>
      </c>
      <c r="G228" s="180">
        <v>1</v>
      </c>
      <c r="H228" s="180" t="s">
        <v>918</v>
      </c>
      <c r="I228" s="115" t="s">
        <v>8</v>
      </c>
      <c r="J228" s="110">
        <v>8</v>
      </c>
    </row>
    <row r="229" spans="1:10" ht="24" x14ac:dyDescent="0.2">
      <c r="A229" s="170"/>
      <c r="B229" s="165"/>
      <c r="C229" s="171"/>
      <c r="D229" s="178"/>
      <c r="E229" s="173"/>
      <c r="F229" s="180"/>
      <c r="G229" s="180"/>
      <c r="H229" s="180"/>
      <c r="I229" s="115" t="s">
        <v>10</v>
      </c>
      <c r="J229" s="110"/>
    </row>
    <row r="230" spans="1:10" x14ac:dyDescent="0.2">
      <c r="A230" s="170"/>
      <c r="B230" s="165"/>
      <c r="C230" s="171"/>
      <c r="D230" s="178"/>
      <c r="E230" s="173"/>
      <c r="F230" s="180"/>
      <c r="G230" s="180"/>
      <c r="H230" s="180"/>
      <c r="I230" s="115" t="s">
        <v>11</v>
      </c>
      <c r="J230" s="110"/>
    </row>
    <row r="231" spans="1:10" ht="24" x14ac:dyDescent="0.2">
      <c r="A231" s="170"/>
      <c r="B231" s="165"/>
      <c r="C231" s="171"/>
      <c r="D231" s="178"/>
      <c r="E231" s="173"/>
      <c r="F231" s="180"/>
      <c r="G231" s="180"/>
      <c r="H231" s="180"/>
      <c r="I231" s="115" t="s">
        <v>12</v>
      </c>
      <c r="J231" s="110"/>
    </row>
    <row r="232" spans="1:10" x14ac:dyDescent="0.2">
      <c r="A232" s="170"/>
      <c r="B232" s="165"/>
      <c r="C232" s="171"/>
      <c r="D232" s="178"/>
      <c r="E232" s="173"/>
      <c r="F232" s="180"/>
      <c r="G232" s="180"/>
      <c r="H232" s="180"/>
      <c r="I232" s="115" t="s">
        <v>13</v>
      </c>
      <c r="J232" s="110"/>
    </row>
    <row r="233" spans="1:10" x14ac:dyDescent="0.2">
      <c r="A233" s="170"/>
      <c r="B233" s="165"/>
      <c r="C233" s="171"/>
      <c r="D233" s="178"/>
      <c r="E233" s="173"/>
      <c r="F233" s="180"/>
      <c r="G233" s="180"/>
      <c r="H233" s="180"/>
      <c r="I233" s="115" t="s">
        <v>14</v>
      </c>
      <c r="J233" s="110"/>
    </row>
    <row r="234" spans="1:10" x14ac:dyDescent="0.2">
      <c r="A234" s="170"/>
      <c r="B234" s="165"/>
      <c r="C234" s="171"/>
      <c r="D234" s="178"/>
      <c r="E234" s="173"/>
      <c r="F234" s="180"/>
      <c r="G234" s="180"/>
      <c r="H234" s="180"/>
      <c r="I234" s="115" t="s">
        <v>15</v>
      </c>
      <c r="J234" s="110"/>
    </row>
    <row r="235" spans="1:10" ht="24" customHeight="1" x14ac:dyDescent="0.2">
      <c r="A235" s="34" t="s">
        <v>417</v>
      </c>
      <c r="B235" s="114" t="s">
        <v>317</v>
      </c>
      <c r="C235" s="40"/>
      <c r="D235" s="40"/>
      <c r="E235" s="133"/>
      <c r="F235" s="134"/>
      <c r="G235" s="135"/>
      <c r="H235" s="135"/>
      <c r="I235" s="40"/>
      <c r="J235" s="121">
        <f>SUM(J236:J242)</f>
        <v>0</v>
      </c>
    </row>
    <row r="236" spans="1:10" ht="24" x14ac:dyDescent="0.2">
      <c r="A236" s="170"/>
      <c r="B236" s="165"/>
      <c r="C236" s="171" t="s">
        <v>497</v>
      </c>
      <c r="D236" s="178" t="s">
        <v>718</v>
      </c>
      <c r="E236" s="173" t="s">
        <v>546</v>
      </c>
      <c r="F236" s="180" t="s">
        <v>16</v>
      </c>
      <c r="G236" s="180">
        <v>1</v>
      </c>
      <c r="H236" s="180" t="s">
        <v>918</v>
      </c>
      <c r="I236" s="115" t="s">
        <v>8</v>
      </c>
      <c r="J236" s="110" t="s">
        <v>9</v>
      </c>
    </row>
    <row r="237" spans="1:10" ht="24" x14ac:dyDescent="0.2">
      <c r="A237" s="170"/>
      <c r="B237" s="165"/>
      <c r="C237" s="171"/>
      <c r="D237" s="178"/>
      <c r="E237" s="173"/>
      <c r="F237" s="180"/>
      <c r="G237" s="180"/>
      <c r="H237" s="180"/>
      <c r="I237" s="115" t="s">
        <v>10</v>
      </c>
      <c r="J237" s="110" t="s">
        <v>9</v>
      </c>
    </row>
    <row r="238" spans="1:10" x14ac:dyDescent="0.2">
      <c r="A238" s="170"/>
      <c r="B238" s="165"/>
      <c r="C238" s="171"/>
      <c r="D238" s="178"/>
      <c r="E238" s="173"/>
      <c r="F238" s="180"/>
      <c r="G238" s="180"/>
      <c r="H238" s="180"/>
      <c r="I238" s="115" t="s">
        <v>11</v>
      </c>
      <c r="J238" s="110" t="s">
        <v>9</v>
      </c>
    </row>
    <row r="239" spans="1:10" ht="24" x14ac:dyDescent="0.2">
      <c r="A239" s="170"/>
      <c r="B239" s="165"/>
      <c r="C239" s="171"/>
      <c r="D239" s="178"/>
      <c r="E239" s="173" t="s">
        <v>386</v>
      </c>
      <c r="F239" s="180" t="s">
        <v>16</v>
      </c>
      <c r="G239" s="180">
        <v>3</v>
      </c>
      <c r="H239" s="180" t="s">
        <v>918</v>
      </c>
      <c r="I239" s="115" t="s">
        <v>12</v>
      </c>
      <c r="J239" s="110" t="s">
        <v>9</v>
      </c>
    </row>
    <row r="240" spans="1:10" x14ac:dyDescent="0.2">
      <c r="A240" s="170"/>
      <c r="B240" s="165"/>
      <c r="C240" s="171"/>
      <c r="D240" s="178"/>
      <c r="E240" s="173"/>
      <c r="F240" s="180"/>
      <c r="G240" s="180"/>
      <c r="H240" s="180"/>
      <c r="I240" s="115" t="s">
        <v>13</v>
      </c>
      <c r="J240" s="110" t="s">
        <v>9</v>
      </c>
    </row>
    <row r="241" spans="1:10" x14ac:dyDescent="0.2">
      <c r="A241" s="170"/>
      <c r="B241" s="165"/>
      <c r="C241" s="171"/>
      <c r="D241" s="178"/>
      <c r="E241" s="173"/>
      <c r="F241" s="180"/>
      <c r="G241" s="180"/>
      <c r="H241" s="180"/>
      <c r="I241" s="115" t="s">
        <v>14</v>
      </c>
      <c r="J241" s="110" t="s">
        <v>9</v>
      </c>
    </row>
    <row r="242" spans="1:10" x14ac:dyDescent="0.2">
      <c r="A242" s="170"/>
      <c r="B242" s="165"/>
      <c r="C242" s="171"/>
      <c r="D242" s="178"/>
      <c r="E242" s="173"/>
      <c r="F242" s="180"/>
      <c r="G242" s="180"/>
      <c r="H242" s="180"/>
      <c r="I242" s="115" t="s">
        <v>15</v>
      </c>
      <c r="J242" s="110" t="s">
        <v>9</v>
      </c>
    </row>
    <row r="243" spans="1:10" ht="24" customHeight="1" x14ac:dyDescent="0.2">
      <c r="A243" s="29" t="s">
        <v>787</v>
      </c>
      <c r="B243" s="116" t="s">
        <v>788</v>
      </c>
      <c r="C243" s="40"/>
      <c r="D243" s="40"/>
      <c r="E243" s="33"/>
      <c r="F243" s="35"/>
      <c r="G243" s="48"/>
      <c r="H243" s="48"/>
      <c r="I243" s="40"/>
      <c r="J243" s="121">
        <f>SUM(J244:J250)</f>
        <v>10</v>
      </c>
    </row>
    <row r="244" spans="1:10" ht="24" customHeight="1" x14ac:dyDescent="0.2">
      <c r="A244" s="170"/>
      <c r="B244" s="165"/>
      <c r="C244" s="171" t="s">
        <v>513</v>
      </c>
      <c r="D244" s="178" t="s">
        <v>790</v>
      </c>
      <c r="E244" s="173" t="s">
        <v>789</v>
      </c>
      <c r="F244" s="180" t="s">
        <v>16</v>
      </c>
      <c r="G244" s="180">
        <v>1</v>
      </c>
      <c r="H244" s="180" t="s">
        <v>918</v>
      </c>
      <c r="I244" s="115" t="s">
        <v>8</v>
      </c>
      <c r="J244" s="110">
        <v>10</v>
      </c>
    </row>
    <row r="245" spans="1:10" ht="24" x14ac:dyDescent="0.2">
      <c r="A245" s="170"/>
      <c r="B245" s="165"/>
      <c r="C245" s="171"/>
      <c r="D245" s="178"/>
      <c r="E245" s="173"/>
      <c r="F245" s="180"/>
      <c r="G245" s="180"/>
      <c r="H245" s="180"/>
      <c r="I245" s="115" t="s">
        <v>10</v>
      </c>
      <c r="J245" s="110"/>
    </row>
    <row r="246" spans="1:10" x14ac:dyDescent="0.2">
      <c r="A246" s="170"/>
      <c r="B246" s="165"/>
      <c r="C246" s="171"/>
      <c r="D246" s="178"/>
      <c r="E246" s="173"/>
      <c r="F246" s="180"/>
      <c r="G246" s="180"/>
      <c r="H246" s="180"/>
      <c r="I246" s="115" t="s">
        <v>11</v>
      </c>
      <c r="J246" s="110"/>
    </row>
    <row r="247" spans="1:10" ht="24" x14ac:dyDescent="0.2">
      <c r="A247" s="170"/>
      <c r="B247" s="165"/>
      <c r="C247" s="171"/>
      <c r="D247" s="178"/>
      <c r="E247" s="173"/>
      <c r="F247" s="180"/>
      <c r="G247" s="180"/>
      <c r="H247" s="180"/>
      <c r="I247" s="115" t="s">
        <v>12</v>
      </c>
      <c r="J247" s="110"/>
    </row>
    <row r="248" spans="1:10" x14ac:dyDescent="0.2">
      <c r="A248" s="170"/>
      <c r="B248" s="165"/>
      <c r="C248" s="171"/>
      <c r="D248" s="178"/>
      <c r="E248" s="173"/>
      <c r="F248" s="180"/>
      <c r="G248" s="180"/>
      <c r="H248" s="180"/>
      <c r="I248" s="115" t="s">
        <v>13</v>
      </c>
      <c r="J248" s="110"/>
    </row>
    <row r="249" spans="1:10" x14ac:dyDescent="0.2">
      <c r="A249" s="170"/>
      <c r="B249" s="165"/>
      <c r="C249" s="171"/>
      <c r="D249" s="178"/>
      <c r="E249" s="173"/>
      <c r="F249" s="180"/>
      <c r="G249" s="180"/>
      <c r="H249" s="180"/>
      <c r="I249" s="115" t="s">
        <v>14</v>
      </c>
      <c r="J249" s="110"/>
    </row>
    <row r="250" spans="1:10" x14ac:dyDescent="0.2">
      <c r="A250" s="170"/>
      <c r="B250" s="165"/>
      <c r="C250" s="171"/>
      <c r="D250" s="178"/>
      <c r="E250" s="173"/>
      <c r="F250" s="180"/>
      <c r="G250" s="180"/>
      <c r="H250" s="180"/>
      <c r="I250" s="115" t="s">
        <v>15</v>
      </c>
      <c r="J250" s="110"/>
    </row>
    <row r="251" spans="1:10" ht="24" customHeight="1" x14ac:dyDescent="0.2">
      <c r="A251" s="29" t="s">
        <v>844</v>
      </c>
      <c r="B251" s="116" t="s">
        <v>845</v>
      </c>
      <c r="C251" s="40"/>
      <c r="D251" s="40"/>
      <c r="E251" s="33"/>
      <c r="F251" s="35"/>
      <c r="G251" s="48"/>
      <c r="H251" s="48"/>
      <c r="I251" s="40"/>
      <c r="J251" s="121">
        <f>SUM(J252:J258)</f>
        <v>0</v>
      </c>
    </row>
    <row r="252" spans="1:10" ht="24" customHeight="1" x14ac:dyDescent="0.2">
      <c r="A252" s="170"/>
      <c r="B252" s="165"/>
      <c r="C252" s="171" t="s">
        <v>489</v>
      </c>
      <c r="D252" s="178" t="s">
        <v>848</v>
      </c>
      <c r="E252" s="173" t="s">
        <v>846</v>
      </c>
      <c r="F252" s="180" t="s">
        <v>16</v>
      </c>
      <c r="G252" s="180">
        <v>8</v>
      </c>
      <c r="H252" s="180" t="s">
        <v>918</v>
      </c>
      <c r="I252" s="115" t="s">
        <v>8</v>
      </c>
      <c r="J252" s="110"/>
    </row>
    <row r="253" spans="1:10" ht="24" x14ac:dyDescent="0.2">
      <c r="A253" s="170"/>
      <c r="B253" s="165"/>
      <c r="C253" s="171"/>
      <c r="D253" s="178"/>
      <c r="E253" s="173"/>
      <c r="F253" s="180"/>
      <c r="G253" s="180"/>
      <c r="H253" s="180"/>
      <c r="I253" s="115" t="s">
        <v>10</v>
      </c>
      <c r="J253" s="110"/>
    </row>
    <row r="254" spans="1:10" x14ac:dyDescent="0.2">
      <c r="A254" s="170"/>
      <c r="B254" s="165"/>
      <c r="C254" s="171"/>
      <c r="D254" s="178"/>
      <c r="E254" s="173"/>
      <c r="F254" s="180"/>
      <c r="G254" s="180"/>
      <c r="H254" s="180"/>
      <c r="I254" s="115" t="s">
        <v>11</v>
      </c>
      <c r="J254" s="110"/>
    </row>
    <row r="255" spans="1:10" ht="24" x14ac:dyDescent="0.2">
      <c r="A255" s="170"/>
      <c r="B255" s="165"/>
      <c r="C255" s="171"/>
      <c r="D255" s="178"/>
      <c r="E255" s="173" t="s">
        <v>847</v>
      </c>
      <c r="F255" s="180" t="s">
        <v>6</v>
      </c>
      <c r="G255" s="180">
        <v>10.46</v>
      </c>
      <c r="H255" s="180" t="s">
        <v>918</v>
      </c>
      <c r="I255" s="115" t="s">
        <v>12</v>
      </c>
      <c r="J255" s="110"/>
    </row>
    <row r="256" spans="1:10" x14ac:dyDescent="0.2">
      <c r="A256" s="170"/>
      <c r="B256" s="165"/>
      <c r="C256" s="171"/>
      <c r="D256" s="178"/>
      <c r="E256" s="173"/>
      <c r="F256" s="180"/>
      <c r="G256" s="180"/>
      <c r="H256" s="180"/>
      <c r="I256" s="115" t="s">
        <v>13</v>
      </c>
      <c r="J256" s="110"/>
    </row>
    <row r="257" spans="1:10" x14ac:dyDescent="0.2">
      <c r="A257" s="170"/>
      <c r="B257" s="165"/>
      <c r="C257" s="171"/>
      <c r="D257" s="178"/>
      <c r="E257" s="173"/>
      <c r="F257" s="180"/>
      <c r="G257" s="180"/>
      <c r="H257" s="180"/>
      <c r="I257" s="115" t="s">
        <v>14</v>
      </c>
      <c r="J257" s="110"/>
    </row>
    <row r="258" spans="1:10" x14ac:dyDescent="0.2">
      <c r="A258" s="170"/>
      <c r="B258" s="165"/>
      <c r="C258" s="171"/>
      <c r="D258" s="178"/>
      <c r="E258" s="173"/>
      <c r="F258" s="180"/>
      <c r="G258" s="180"/>
      <c r="H258" s="180"/>
      <c r="I258" s="115" t="s">
        <v>15</v>
      </c>
      <c r="J258" s="110"/>
    </row>
    <row r="259" spans="1:10" ht="24" customHeight="1" x14ac:dyDescent="0.2">
      <c r="A259" s="29" t="s">
        <v>849</v>
      </c>
      <c r="B259" s="116" t="s">
        <v>850</v>
      </c>
      <c r="C259" s="40"/>
      <c r="D259" s="40"/>
      <c r="E259" s="33"/>
      <c r="F259" s="35"/>
      <c r="G259" s="48"/>
      <c r="H259" s="48"/>
      <c r="I259" s="40"/>
      <c r="J259" s="121">
        <f>SUM(J260:J266)</f>
        <v>0</v>
      </c>
    </row>
    <row r="260" spans="1:10" ht="24" x14ac:dyDescent="0.2">
      <c r="A260" s="170"/>
      <c r="B260" s="165"/>
      <c r="C260" s="171" t="s">
        <v>489</v>
      </c>
      <c r="D260" s="178" t="s">
        <v>851</v>
      </c>
      <c r="E260" s="173" t="s">
        <v>830</v>
      </c>
      <c r="F260" s="180" t="s">
        <v>16</v>
      </c>
      <c r="G260" s="180">
        <v>1</v>
      </c>
      <c r="H260" s="217" t="s">
        <v>918</v>
      </c>
      <c r="I260" s="115" t="s">
        <v>8</v>
      </c>
      <c r="J260" s="110"/>
    </row>
    <row r="261" spans="1:10" ht="24" x14ac:dyDescent="0.2">
      <c r="A261" s="170"/>
      <c r="B261" s="165"/>
      <c r="C261" s="171"/>
      <c r="D261" s="178"/>
      <c r="E261" s="173"/>
      <c r="F261" s="180"/>
      <c r="G261" s="180"/>
      <c r="H261" s="218"/>
      <c r="I261" s="115" t="s">
        <v>10</v>
      </c>
      <c r="J261" s="110"/>
    </row>
    <row r="262" spans="1:10" x14ac:dyDescent="0.2">
      <c r="A262" s="170"/>
      <c r="B262" s="165"/>
      <c r="C262" s="171"/>
      <c r="D262" s="178"/>
      <c r="E262" s="173"/>
      <c r="F262" s="180"/>
      <c r="G262" s="180"/>
      <c r="H262" s="219"/>
      <c r="I262" s="115" t="s">
        <v>11</v>
      </c>
      <c r="J262" s="110"/>
    </row>
    <row r="263" spans="1:10" ht="24" x14ac:dyDescent="0.2">
      <c r="A263" s="170"/>
      <c r="B263" s="165"/>
      <c r="C263" s="171"/>
      <c r="D263" s="178"/>
      <c r="E263" s="173" t="s">
        <v>852</v>
      </c>
      <c r="F263" s="180" t="s">
        <v>38</v>
      </c>
      <c r="G263" s="180">
        <v>1520</v>
      </c>
      <c r="H263" s="180" t="s">
        <v>918</v>
      </c>
      <c r="I263" s="115" t="s">
        <v>12</v>
      </c>
      <c r="J263" s="110"/>
    </row>
    <row r="264" spans="1:10" x14ac:dyDescent="0.2">
      <c r="A264" s="170"/>
      <c r="B264" s="165"/>
      <c r="C264" s="171"/>
      <c r="D264" s="178"/>
      <c r="E264" s="173"/>
      <c r="F264" s="180"/>
      <c r="G264" s="180"/>
      <c r="H264" s="180"/>
      <c r="I264" s="115" t="s">
        <v>13</v>
      </c>
      <c r="J264" s="110"/>
    </row>
    <row r="265" spans="1:10" x14ac:dyDescent="0.2">
      <c r="A265" s="170"/>
      <c r="B265" s="165"/>
      <c r="C265" s="171"/>
      <c r="D265" s="178"/>
      <c r="E265" s="173"/>
      <c r="F265" s="180"/>
      <c r="G265" s="180"/>
      <c r="H265" s="180"/>
      <c r="I265" s="115" t="s">
        <v>14</v>
      </c>
      <c r="J265" s="110"/>
    </row>
    <row r="266" spans="1:10" x14ac:dyDescent="0.2">
      <c r="A266" s="170"/>
      <c r="B266" s="165"/>
      <c r="C266" s="171"/>
      <c r="D266" s="178"/>
      <c r="E266" s="173"/>
      <c r="F266" s="180"/>
      <c r="G266" s="180"/>
      <c r="H266" s="180"/>
      <c r="I266" s="115" t="s">
        <v>15</v>
      </c>
      <c r="J266" s="110"/>
    </row>
    <row r="267" spans="1:10" ht="17.25" customHeight="1" x14ac:dyDescent="0.2">
      <c r="A267" s="120" t="s">
        <v>403</v>
      </c>
      <c r="B267" s="209" t="s">
        <v>113</v>
      </c>
      <c r="C267" s="209"/>
      <c r="D267" s="209"/>
      <c r="E267" s="209"/>
      <c r="F267" s="209"/>
      <c r="G267" s="209"/>
      <c r="H267" s="209"/>
      <c r="I267" s="209"/>
      <c r="J267" s="210"/>
    </row>
    <row r="268" spans="1:10" ht="24" x14ac:dyDescent="0.2">
      <c r="A268" s="27" t="s">
        <v>114</v>
      </c>
      <c r="B268" s="116" t="s">
        <v>115</v>
      </c>
      <c r="C268" s="40"/>
      <c r="D268" s="40"/>
      <c r="E268" s="33"/>
      <c r="F268" s="35"/>
      <c r="G268" s="48"/>
      <c r="H268" s="48"/>
      <c r="I268" s="40"/>
      <c r="J268" s="121">
        <f>SUM(J269:J275)</f>
        <v>3268.6</v>
      </c>
    </row>
    <row r="269" spans="1:10" ht="24" x14ac:dyDescent="0.2">
      <c r="A269" s="170"/>
      <c r="B269" s="165"/>
      <c r="C269" s="171" t="s">
        <v>511</v>
      </c>
      <c r="D269" s="178" t="s">
        <v>548</v>
      </c>
      <c r="E269" s="173" t="s">
        <v>116</v>
      </c>
      <c r="F269" s="180" t="s">
        <v>38</v>
      </c>
      <c r="G269" s="180">
        <v>1250</v>
      </c>
      <c r="H269" s="180" t="s">
        <v>918</v>
      </c>
      <c r="I269" s="115" t="s">
        <v>8</v>
      </c>
      <c r="J269" s="110"/>
    </row>
    <row r="270" spans="1:10" ht="24" x14ac:dyDescent="0.2">
      <c r="A270" s="170"/>
      <c r="B270" s="165"/>
      <c r="C270" s="171"/>
      <c r="D270" s="178"/>
      <c r="E270" s="173"/>
      <c r="F270" s="180"/>
      <c r="G270" s="180"/>
      <c r="H270" s="180"/>
      <c r="I270" s="115" t="s">
        <v>10</v>
      </c>
      <c r="J270" s="110"/>
    </row>
    <row r="271" spans="1:10" ht="14.25" customHeight="1" x14ac:dyDescent="0.2">
      <c r="A271" s="170"/>
      <c r="B271" s="165"/>
      <c r="C271" s="171"/>
      <c r="D271" s="178"/>
      <c r="E271" s="179" t="s">
        <v>547</v>
      </c>
      <c r="F271" s="180" t="s">
        <v>16</v>
      </c>
      <c r="G271" s="180">
        <v>740</v>
      </c>
      <c r="H271" s="180" t="s">
        <v>918</v>
      </c>
      <c r="I271" s="115" t="s">
        <v>11</v>
      </c>
      <c r="J271" s="110"/>
    </row>
    <row r="272" spans="1:10" ht="24" x14ac:dyDescent="0.2">
      <c r="A272" s="170"/>
      <c r="B272" s="165"/>
      <c r="C272" s="171"/>
      <c r="D272" s="178"/>
      <c r="E272" s="179"/>
      <c r="F272" s="180"/>
      <c r="G272" s="180"/>
      <c r="H272" s="180"/>
      <c r="I272" s="115" t="s">
        <v>12</v>
      </c>
      <c r="J272" s="110"/>
    </row>
    <row r="273" spans="1:10" x14ac:dyDescent="0.2">
      <c r="A273" s="170"/>
      <c r="B273" s="165"/>
      <c r="C273" s="171"/>
      <c r="D273" s="178"/>
      <c r="E273" s="179" t="s">
        <v>538</v>
      </c>
      <c r="F273" s="180" t="s">
        <v>16</v>
      </c>
      <c r="G273" s="180">
        <v>740</v>
      </c>
      <c r="H273" s="180" t="s">
        <v>918</v>
      </c>
      <c r="I273" s="115" t="s">
        <v>13</v>
      </c>
      <c r="J273" s="110"/>
    </row>
    <row r="274" spans="1:10" x14ac:dyDescent="0.2">
      <c r="A274" s="170"/>
      <c r="B274" s="165"/>
      <c r="C274" s="171"/>
      <c r="D274" s="178"/>
      <c r="E274" s="179"/>
      <c r="F274" s="180"/>
      <c r="G274" s="180"/>
      <c r="H274" s="180"/>
      <c r="I274" s="115" t="s">
        <v>14</v>
      </c>
      <c r="J274" s="110"/>
    </row>
    <row r="275" spans="1:10" x14ac:dyDescent="0.2">
      <c r="A275" s="170"/>
      <c r="B275" s="165"/>
      <c r="C275" s="171"/>
      <c r="D275" s="178"/>
      <c r="E275" s="179"/>
      <c r="F275" s="180"/>
      <c r="G275" s="180"/>
      <c r="H275" s="180"/>
      <c r="I275" s="115" t="s">
        <v>15</v>
      </c>
      <c r="J275" s="136">
        <v>3268.6</v>
      </c>
    </row>
    <row r="276" spans="1:10" ht="26.25" customHeight="1" x14ac:dyDescent="0.2">
      <c r="A276" s="29" t="s">
        <v>477</v>
      </c>
      <c r="B276" s="116" t="s">
        <v>117</v>
      </c>
      <c r="C276" s="40"/>
      <c r="D276" s="40"/>
      <c r="E276" s="33"/>
      <c r="F276" s="35"/>
      <c r="G276" s="48"/>
      <c r="H276" s="48"/>
      <c r="I276" s="40"/>
      <c r="J276" s="121">
        <f>SUM(J277:J283)</f>
        <v>1593</v>
      </c>
    </row>
    <row r="277" spans="1:10" ht="24" customHeight="1" x14ac:dyDescent="0.2">
      <c r="A277" s="170"/>
      <c r="B277" s="165"/>
      <c r="C277" s="171" t="s">
        <v>511</v>
      </c>
      <c r="D277" s="178" t="s">
        <v>549</v>
      </c>
      <c r="E277" s="173" t="s">
        <v>118</v>
      </c>
      <c r="F277" s="180" t="s">
        <v>38</v>
      </c>
      <c r="G277" s="180">
        <v>1300</v>
      </c>
      <c r="H277" s="180" t="s">
        <v>918</v>
      </c>
      <c r="I277" s="115" t="s">
        <v>8</v>
      </c>
      <c r="J277" s="110">
        <v>1593</v>
      </c>
    </row>
    <row r="278" spans="1:10" ht="24" x14ac:dyDescent="0.2">
      <c r="A278" s="170"/>
      <c r="B278" s="165"/>
      <c r="C278" s="171"/>
      <c r="D278" s="178"/>
      <c r="E278" s="173"/>
      <c r="F278" s="180"/>
      <c r="G278" s="180"/>
      <c r="H278" s="180"/>
      <c r="I278" s="115" t="s">
        <v>10</v>
      </c>
      <c r="J278" s="110"/>
    </row>
    <row r="279" spans="1:10" x14ac:dyDescent="0.2">
      <c r="A279" s="170"/>
      <c r="B279" s="165"/>
      <c r="C279" s="171"/>
      <c r="D279" s="178"/>
      <c r="E279" s="173" t="s">
        <v>551</v>
      </c>
      <c r="F279" s="180" t="s">
        <v>16</v>
      </c>
      <c r="G279" s="180">
        <v>2200</v>
      </c>
      <c r="H279" s="180" t="s">
        <v>918</v>
      </c>
      <c r="I279" s="115" t="s">
        <v>11</v>
      </c>
      <c r="J279" s="110"/>
    </row>
    <row r="280" spans="1:10" ht="24" x14ac:dyDescent="0.2">
      <c r="A280" s="170"/>
      <c r="B280" s="165"/>
      <c r="C280" s="171"/>
      <c r="D280" s="178"/>
      <c r="E280" s="173"/>
      <c r="F280" s="180"/>
      <c r="G280" s="180"/>
      <c r="H280" s="180"/>
      <c r="I280" s="115" t="s">
        <v>12</v>
      </c>
      <c r="J280" s="110"/>
    </row>
    <row r="281" spans="1:10" x14ac:dyDescent="0.2">
      <c r="A281" s="170"/>
      <c r="B281" s="165"/>
      <c r="C281" s="171"/>
      <c r="D281" s="178"/>
      <c r="E281" s="173" t="s">
        <v>552</v>
      </c>
      <c r="F281" s="180" t="s">
        <v>16</v>
      </c>
      <c r="G281" s="180">
        <v>2200</v>
      </c>
      <c r="H281" s="180" t="s">
        <v>918</v>
      </c>
      <c r="I281" s="115" t="s">
        <v>13</v>
      </c>
      <c r="J281" s="110"/>
    </row>
    <row r="282" spans="1:10" x14ac:dyDescent="0.2">
      <c r="A282" s="170"/>
      <c r="B282" s="165"/>
      <c r="C282" s="171"/>
      <c r="D282" s="178"/>
      <c r="E282" s="173"/>
      <c r="F282" s="180"/>
      <c r="G282" s="180"/>
      <c r="H282" s="180"/>
      <c r="I282" s="115" t="s">
        <v>14</v>
      </c>
      <c r="J282" s="110"/>
    </row>
    <row r="283" spans="1:10" x14ac:dyDescent="0.2">
      <c r="A283" s="170"/>
      <c r="B283" s="165"/>
      <c r="C283" s="171"/>
      <c r="D283" s="178"/>
      <c r="E283" s="173"/>
      <c r="F283" s="180"/>
      <c r="G283" s="180"/>
      <c r="H283" s="180"/>
      <c r="I283" s="115" t="s">
        <v>15</v>
      </c>
      <c r="J283" s="110"/>
    </row>
    <row r="284" spans="1:10" ht="25.5" customHeight="1" x14ac:dyDescent="0.2">
      <c r="A284" s="29" t="s">
        <v>478</v>
      </c>
      <c r="B284" s="116" t="s">
        <v>119</v>
      </c>
      <c r="C284" s="40"/>
      <c r="D284" s="40"/>
      <c r="E284" s="33"/>
      <c r="F284" s="35"/>
      <c r="G284" s="48"/>
      <c r="H284" s="48"/>
      <c r="I284" s="40"/>
      <c r="J284" s="121">
        <f>SUM(J285:J291)</f>
        <v>800</v>
      </c>
    </row>
    <row r="285" spans="1:10" ht="24" customHeight="1" x14ac:dyDescent="0.2">
      <c r="A285" s="170"/>
      <c r="B285" s="165"/>
      <c r="C285" s="171" t="s">
        <v>511</v>
      </c>
      <c r="D285" s="178" t="s">
        <v>553</v>
      </c>
      <c r="E285" s="95" t="s">
        <v>120</v>
      </c>
      <c r="F285" s="28" t="s">
        <v>38</v>
      </c>
      <c r="G285" s="28">
        <v>3300</v>
      </c>
      <c r="H285" s="28" t="s">
        <v>918</v>
      </c>
      <c r="I285" s="115" t="s">
        <v>8</v>
      </c>
      <c r="J285" s="110">
        <v>800</v>
      </c>
    </row>
    <row r="286" spans="1:10" ht="24" x14ac:dyDescent="0.2">
      <c r="A286" s="170"/>
      <c r="B286" s="165"/>
      <c r="C286" s="171"/>
      <c r="D286" s="178"/>
      <c r="E286" s="173" t="s">
        <v>555</v>
      </c>
      <c r="F286" s="180" t="s">
        <v>16</v>
      </c>
      <c r="G286" s="180">
        <v>100</v>
      </c>
      <c r="H286" s="180" t="s">
        <v>918</v>
      </c>
      <c r="I286" s="115" t="s">
        <v>10</v>
      </c>
      <c r="J286" s="110"/>
    </row>
    <row r="287" spans="1:10" ht="23.25" customHeight="1" x14ac:dyDescent="0.2">
      <c r="A287" s="170"/>
      <c r="B287" s="165"/>
      <c r="C287" s="171"/>
      <c r="D287" s="178"/>
      <c r="E287" s="173"/>
      <c r="F287" s="180"/>
      <c r="G287" s="180"/>
      <c r="H287" s="180"/>
      <c r="I287" s="115" t="s">
        <v>11</v>
      </c>
      <c r="J287" s="110"/>
    </row>
    <row r="288" spans="1:10" ht="24" x14ac:dyDescent="0.2">
      <c r="A288" s="170"/>
      <c r="B288" s="165"/>
      <c r="C288" s="171"/>
      <c r="D288" s="178" t="s">
        <v>554</v>
      </c>
      <c r="E288" s="67" t="s">
        <v>558</v>
      </c>
      <c r="F288" s="28" t="s">
        <v>16</v>
      </c>
      <c r="G288" s="28">
        <v>3600</v>
      </c>
      <c r="H288" s="28" t="s">
        <v>918</v>
      </c>
      <c r="I288" s="115" t="s">
        <v>12</v>
      </c>
      <c r="J288" s="110"/>
    </row>
    <row r="289" spans="1:10" x14ac:dyDescent="0.2">
      <c r="A289" s="170"/>
      <c r="B289" s="165"/>
      <c r="C289" s="171"/>
      <c r="D289" s="178"/>
      <c r="E289" s="67" t="s">
        <v>557</v>
      </c>
      <c r="F289" s="28" t="s">
        <v>16</v>
      </c>
      <c r="G289" s="28">
        <v>5600</v>
      </c>
      <c r="H289" s="28" t="s">
        <v>918</v>
      </c>
      <c r="I289" s="115" t="s">
        <v>13</v>
      </c>
      <c r="J289" s="110"/>
    </row>
    <row r="290" spans="1:10" ht="13.5" customHeight="1" x14ac:dyDescent="0.2">
      <c r="A290" s="170"/>
      <c r="B290" s="165"/>
      <c r="C290" s="171"/>
      <c r="D290" s="178"/>
      <c r="E290" s="179" t="s">
        <v>556</v>
      </c>
      <c r="F290" s="180" t="s">
        <v>16</v>
      </c>
      <c r="G290" s="180">
        <v>5600</v>
      </c>
      <c r="H290" s="180" t="s">
        <v>918</v>
      </c>
      <c r="I290" s="115" t="s">
        <v>14</v>
      </c>
      <c r="J290" s="110"/>
    </row>
    <row r="291" spans="1:10" ht="22.5" customHeight="1" x14ac:dyDescent="0.2">
      <c r="A291" s="170"/>
      <c r="B291" s="165"/>
      <c r="C291" s="171"/>
      <c r="D291" s="178"/>
      <c r="E291" s="179"/>
      <c r="F291" s="180"/>
      <c r="G291" s="180"/>
      <c r="H291" s="180"/>
      <c r="I291" s="115" t="s">
        <v>15</v>
      </c>
      <c r="J291" s="110"/>
    </row>
    <row r="292" spans="1:10" ht="21.75" customHeight="1" x14ac:dyDescent="0.2">
      <c r="A292" s="27" t="s">
        <v>318</v>
      </c>
      <c r="B292" s="116" t="s">
        <v>122</v>
      </c>
      <c r="C292" s="40"/>
      <c r="D292" s="40"/>
      <c r="E292" s="33"/>
      <c r="F292" s="35"/>
      <c r="G292" s="48"/>
      <c r="H292" s="48"/>
      <c r="I292" s="40"/>
      <c r="J292" s="121">
        <f>SUM(J293:J299)</f>
        <v>236.1</v>
      </c>
    </row>
    <row r="293" spans="1:10" ht="24" x14ac:dyDescent="0.2">
      <c r="A293" s="170"/>
      <c r="B293" s="165"/>
      <c r="C293" s="171" t="s">
        <v>511</v>
      </c>
      <c r="D293" s="178" t="s">
        <v>559</v>
      </c>
      <c r="E293" s="173" t="s">
        <v>123</v>
      </c>
      <c r="F293" s="180" t="s">
        <v>38</v>
      </c>
      <c r="G293" s="180">
        <v>385</v>
      </c>
      <c r="H293" s="180" t="s">
        <v>918</v>
      </c>
      <c r="I293" s="115" t="s">
        <v>8</v>
      </c>
      <c r="J293" s="110">
        <v>1</v>
      </c>
    </row>
    <row r="294" spans="1:10" ht="24" x14ac:dyDescent="0.2">
      <c r="A294" s="170"/>
      <c r="B294" s="165"/>
      <c r="C294" s="171"/>
      <c r="D294" s="178"/>
      <c r="E294" s="173"/>
      <c r="F294" s="180"/>
      <c r="G294" s="180"/>
      <c r="H294" s="180"/>
      <c r="I294" s="115" t="s">
        <v>10</v>
      </c>
      <c r="J294" s="110">
        <v>235.1</v>
      </c>
    </row>
    <row r="295" spans="1:10" x14ac:dyDescent="0.2">
      <c r="A295" s="170"/>
      <c r="B295" s="165"/>
      <c r="C295" s="171"/>
      <c r="D295" s="178"/>
      <c r="E295" s="173"/>
      <c r="F295" s="180"/>
      <c r="G295" s="180"/>
      <c r="H295" s="180"/>
      <c r="I295" s="115" t="s">
        <v>11</v>
      </c>
      <c r="J295" s="110"/>
    </row>
    <row r="296" spans="1:10" ht="24" x14ac:dyDescent="0.2">
      <c r="A296" s="170"/>
      <c r="B296" s="165"/>
      <c r="C296" s="171"/>
      <c r="D296" s="178"/>
      <c r="E296" s="173" t="s">
        <v>551</v>
      </c>
      <c r="F296" s="180" t="s">
        <v>16</v>
      </c>
      <c r="G296" s="180">
        <v>385</v>
      </c>
      <c r="H296" s="180" t="s">
        <v>918</v>
      </c>
      <c r="I296" s="115" t="s">
        <v>12</v>
      </c>
      <c r="J296" s="110"/>
    </row>
    <row r="297" spans="1:10" x14ac:dyDescent="0.2">
      <c r="A297" s="170"/>
      <c r="B297" s="165"/>
      <c r="C297" s="171"/>
      <c r="D297" s="178"/>
      <c r="E297" s="173"/>
      <c r="F297" s="180"/>
      <c r="G297" s="180"/>
      <c r="H297" s="180"/>
      <c r="I297" s="115" t="s">
        <v>13</v>
      </c>
      <c r="J297" s="110"/>
    </row>
    <row r="298" spans="1:10" x14ac:dyDescent="0.2">
      <c r="A298" s="170"/>
      <c r="B298" s="165"/>
      <c r="C298" s="171"/>
      <c r="D298" s="178"/>
      <c r="E298" s="173"/>
      <c r="F298" s="180"/>
      <c r="G298" s="180"/>
      <c r="H298" s="180"/>
      <c r="I298" s="115" t="s">
        <v>14</v>
      </c>
      <c r="J298" s="110"/>
    </row>
    <row r="299" spans="1:10" x14ac:dyDescent="0.2">
      <c r="A299" s="170"/>
      <c r="B299" s="165"/>
      <c r="C299" s="171"/>
      <c r="D299" s="178"/>
      <c r="E299" s="173"/>
      <c r="F299" s="180"/>
      <c r="G299" s="180"/>
      <c r="H299" s="180"/>
      <c r="I299" s="115" t="s">
        <v>15</v>
      </c>
      <c r="J299" s="110"/>
    </row>
    <row r="300" spans="1:10" ht="24.75" customHeight="1" x14ac:dyDescent="0.2">
      <c r="A300" s="27" t="s">
        <v>121</v>
      </c>
      <c r="B300" s="116" t="s">
        <v>125</v>
      </c>
      <c r="C300" s="40"/>
      <c r="D300" s="40"/>
      <c r="E300" s="33"/>
      <c r="F300" s="35"/>
      <c r="G300" s="48"/>
      <c r="H300" s="48"/>
      <c r="I300" s="40"/>
      <c r="J300" s="121">
        <f>SUM(J301:J307)</f>
        <v>550.4</v>
      </c>
    </row>
    <row r="301" spans="1:10" ht="24" x14ac:dyDescent="0.2">
      <c r="A301" s="170"/>
      <c r="B301" s="165"/>
      <c r="C301" s="171" t="s">
        <v>511</v>
      </c>
      <c r="D301" s="178" t="s">
        <v>560</v>
      </c>
      <c r="E301" s="173" t="s">
        <v>126</v>
      </c>
      <c r="F301" s="180" t="s">
        <v>38</v>
      </c>
      <c r="G301" s="180">
        <v>1200</v>
      </c>
      <c r="H301" s="180" t="s">
        <v>918</v>
      </c>
      <c r="I301" s="115" t="s">
        <v>8</v>
      </c>
      <c r="J301" s="110"/>
    </row>
    <row r="302" spans="1:10" ht="24" x14ac:dyDescent="0.2">
      <c r="A302" s="170"/>
      <c r="B302" s="165"/>
      <c r="C302" s="171"/>
      <c r="D302" s="178"/>
      <c r="E302" s="173"/>
      <c r="F302" s="180"/>
      <c r="G302" s="180"/>
      <c r="H302" s="180"/>
      <c r="I302" s="115" t="s">
        <v>10</v>
      </c>
      <c r="J302" s="110">
        <v>550.4</v>
      </c>
    </row>
    <row r="303" spans="1:10" x14ac:dyDescent="0.2">
      <c r="A303" s="170"/>
      <c r="B303" s="165"/>
      <c r="C303" s="171"/>
      <c r="D303" s="178"/>
      <c r="E303" s="173"/>
      <c r="F303" s="180"/>
      <c r="G303" s="180"/>
      <c r="H303" s="180"/>
      <c r="I303" s="115" t="s">
        <v>11</v>
      </c>
      <c r="J303" s="110"/>
    </row>
    <row r="304" spans="1:10" ht="24" x14ac:dyDescent="0.2">
      <c r="A304" s="170"/>
      <c r="B304" s="165"/>
      <c r="C304" s="171"/>
      <c r="D304" s="178"/>
      <c r="E304" s="173" t="s">
        <v>561</v>
      </c>
      <c r="F304" s="180" t="s">
        <v>16</v>
      </c>
      <c r="G304" s="180">
        <v>900</v>
      </c>
      <c r="H304" s="180" t="s">
        <v>918</v>
      </c>
      <c r="I304" s="115" t="s">
        <v>12</v>
      </c>
      <c r="J304" s="110"/>
    </row>
    <row r="305" spans="1:10" x14ac:dyDescent="0.2">
      <c r="A305" s="170"/>
      <c r="B305" s="165"/>
      <c r="C305" s="171"/>
      <c r="D305" s="178"/>
      <c r="E305" s="173"/>
      <c r="F305" s="180"/>
      <c r="G305" s="180"/>
      <c r="H305" s="180"/>
      <c r="I305" s="115" t="s">
        <v>13</v>
      </c>
      <c r="J305" s="110"/>
    </row>
    <row r="306" spans="1:10" x14ac:dyDescent="0.2">
      <c r="A306" s="170"/>
      <c r="B306" s="165"/>
      <c r="C306" s="171"/>
      <c r="D306" s="178"/>
      <c r="E306" s="173"/>
      <c r="F306" s="180"/>
      <c r="G306" s="180"/>
      <c r="H306" s="180"/>
      <c r="I306" s="115" t="s">
        <v>14</v>
      </c>
      <c r="J306" s="110"/>
    </row>
    <row r="307" spans="1:10" x14ac:dyDescent="0.2">
      <c r="A307" s="170"/>
      <c r="B307" s="165"/>
      <c r="C307" s="171"/>
      <c r="D307" s="178"/>
      <c r="E307" s="173"/>
      <c r="F307" s="180"/>
      <c r="G307" s="180"/>
      <c r="H307" s="180"/>
      <c r="I307" s="115" t="s">
        <v>15</v>
      </c>
      <c r="J307" s="110"/>
    </row>
    <row r="308" spans="1:10" ht="24" x14ac:dyDescent="0.2">
      <c r="A308" s="27" t="s">
        <v>124</v>
      </c>
      <c r="B308" s="116" t="s">
        <v>127</v>
      </c>
      <c r="C308" s="40"/>
      <c r="D308" s="40"/>
      <c r="E308" s="33"/>
      <c r="F308" s="35"/>
      <c r="G308" s="48"/>
      <c r="H308" s="48"/>
      <c r="I308" s="40"/>
      <c r="J308" s="121">
        <f>SUM(J309:J315)</f>
        <v>98</v>
      </c>
    </row>
    <row r="309" spans="1:10" ht="23.25" customHeight="1" x14ac:dyDescent="0.2">
      <c r="A309" s="170"/>
      <c r="B309" s="165"/>
      <c r="C309" s="171" t="s">
        <v>511</v>
      </c>
      <c r="D309" s="178" t="s">
        <v>563</v>
      </c>
      <c r="E309" s="173" t="s">
        <v>562</v>
      </c>
      <c r="F309" s="180" t="s">
        <v>38</v>
      </c>
      <c r="G309" s="180">
        <v>630</v>
      </c>
      <c r="H309" s="180" t="s">
        <v>918</v>
      </c>
      <c r="I309" s="115" t="s">
        <v>8</v>
      </c>
      <c r="J309" s="110"/>
    </row>
    <row r="310" spans="1:10" ht="22.5" customHeight="1" x14ac:dyDescent="0.2">
      <c r="A310" s="170"/>
      <c r="B310" s="165"/>
      <c r="C310" s="171"/>
      <c r="D310" s="178"/>
      <c r="E310" s="173"/>
      <c r="F310" s="180"/>
      <c r="G310" s="180"/>
      <c r="H310" s="180"/>
      <c r="I310" s="115" t="s">
        <v>10</v>
      </c>
      <c r="J310" s="110">
        <v>98</v>
      </c>
    </row>
    <row r="311" spans="1:10" x14ac:dyDescent="0.2">
      <c r="A311" s="170"/>
      <c r="B311" s="165"/>
      <c r="C311" s="171"/>
      <c r="D311" s="178"/>
      <c r="E311" s="173"/>
      <c r="F311" s="180"/>
      <c r="G311" s="180"/>
      <c r="H311" s="180"/>
      <c r="I311" s="115" t="s">
        <v>11</v>
      </c>
      <c r="J311" s="110"/>
    </row>
    <row r="312" spans="1:10" ht="20.25" customHeight="1" x14ac:dyDescent="0.2">
      <c r="A312" s="170"/>
      <c r="B312" s="165"/>
      <c r="C312" s="171"/>
      <c r="D312" s="178"/>
      <c r="E312" s="173"/>
      <c r="F312" s="180"/>
      <c r="G312" s="180"/>
      <c r="H312" s="180"/>
      <c r="I312" s="115" t="s">
        <v>12</v>
      </c>
      <c r="J312" s="110"/>
    </row>
    <row r="313" spans="1:10" x14ac:dyDescent="0.2">
      <c r="A313" s="170"/>
      <c r="B313" s="165"/>
      <c r="C313" s="171"/>
      <c r="D313" s="178"/>
      <c r="E313" s="173"/>
      <c r="F313" s="180"/>
      <c r="G313" s="180"/>
      <c r="H313" s="180"/>
      <c r="I313" s="115" t="s">
        <v>13</v>
      </c>
      <c r="J313" s="110"/>
    </row>
    <row r="314" spans="1:10" x14ac:dyDescent="0.2">
      <c r="A314" s="170"/>
      <c r="B314" s="165"/>
      <c r="C314" s="171"/>
      <c r="D314" s="178"/>
      <c r="E314" s="173"/>
      <c r="F314" s="180"/>
      <c r="G314" s="180"/>
      <c r="H314" s="180"/>
      <c r="I314" s="115" t="s">
        <v>14</v>
      </c>
      <c r="J314" s="110"/>
    </row>
    <row r="315" spans="1:10" x14ac:dyDescent="0.2">
      <c r="A315" s="170"/>
      <c r="B315" s="165"/>
      <c r="C315" s="171"/>
      <c r="D315" s="178"/>
      <c r="E315" s="173"/>
      <c r="F315" s="180"/>
      <c r="G315" s="180"/>
      <c r="H315" s="180"/>
      <c r="I315" s="115" t="s">
        <v>15</v>
      </c>
      <c r="J315" s="110"/>
    </row>
    <row r="316" spans="1:10" ht="21.75" customHeight="1" x14ac:dyDescent="0.2">
      <c r="A316" s="27" t="s">
        <v>319</v>
      </c>
      <c r="B316" s="116" t="s">
        <v>129</v>
      </c>
      <c r="C316" s="40"/>
      <c r="D316" s="40"/>
      <c r="E316" s="33"/>
      <c r="F316" s="35"/>
      <c r="G316" s="48"/>
      <c r="H316" s="48"/>
      <c r="I316" s="40"/>
      <c r="J316" s="121">
        <f>SUM(J317:J323)</f>
        <v>150</v>
      </c>
    </row>
    <row r="317" spans="1:10" ht="21.75" customHeight="1" x14ac:dyDescent="0.2">
      <c r="A317" s="170"/>
      <c r="B317" s="165"/>
      <c r="C317" s="171" t="s">
        <v>511</v>
      </c>
      <c r="D317" s="178" t="s">
        <v>564</v>
      </c>
      <c r="E317" s="173" t="s">
        <v>130</v>
      </c>
      <c r="F317" s="180" t="s">
        <v>38</v>
      </c>
      <c r="G317" s="180">
        <v>240</v>
      </c>
      <c r="H317" s="180" t="s">
        <v>918</v>
      </c>
      <c r="I317" s="115" t="s">
        <v>8</v>
      </c>
      <c r="J317" s="110">
        <v>150</v>
      </c>
    </row>
    <row r="318" spans="1:10" ht="21.75" customHeight="1" x14ac:dyDescent="0.2">
      <c r="A318" s="170"/>
      <c r="B318" s="165"/>
      <c r="C318" s="171"/>
      <c r="D318" s="178"/>
      <c r="E318" s="173"/>
      <c r="F318" s="180"/>
      <c r="G318" s="180"/>
      <c r="H318" s="180"/>
      <c r="I318" s="115" t="s">
        <v>10</v>
      </c>
      <c r="J318" s="110"/>
    </row>
    <row r="319" spans="1:10" ht="12.75" customHeight="1" x14ac:dyDescent="0.2">
      <c r="A319" s="170"/>
      <c r="B319" s="165"/>
      <c r="C319" s="171"/>
      <c r="D319" s="178"/>
      <c r="E319" s="179" t="s">
        <v>539</v>
      </c>
      <c r="F319" s="180" t="s">
        <v>16</v>
      </c>
      <c r="G319" s="180">
        <v>240</v>
      </c>
      <c r="H319" s="180" t="s">
        <v>918</v>
      </c>
      <c r="I319" s="115" t="s">
        <v>11</v>
      </c>
      <c r="J319" s="110"/>
    </row>
    <row r="320" spans="1:10" ht="21" customHeight="1" x14ac:dyDescent="0.2">
      <c r="A320" s="170"/>
      <c r="B320" s="165"/>
      <c r="C320" s="171"/>
      <c r="D320" s="178"/>
      <c r="E320" s="179"/>
      <c r="F320" s="180"/>
      <c r="G320" s="180"/>
      <c r="H320" s="180"/>
      <c r="I320" s="115" t="s">
        <v>12</v>
      </c>
      <c r="J320" s="110"/>
    </row>
    <row r="321" spans="1:10" x14ac:dyDescent="0.2">
      <c r="A321" s="170"/>
      <c r="B321" s="165"/>
      <c r="C321" s="171"/>
      <c r="D321" s="178"/>
      <c r="E321" s="67" t="s">
        <v>533</v>
      </c>
      <c r="F321" s="28" t="s">
        <v>16</v>
      </c>
      <c r="G321" s="28">
        <v>240</v>
      </c>
      <c r="H321" s="28" t="s">
        <v>918</v>
      </c>
      <c r="I321" s="115" t="s">
        <v>13</v>
      </c>
      <c r="J321" s="110"/>
    </row>
    <row r="322" spans="1:10" ht="12" customHeight="1" x14ac:dyDescent="0.2">
      <c r="A322" s="170"/>
      <c r="B322" s="165"/>
      <c r="C322" s="171"/>
      <c r="D322" s="178"/>
      <c r="E322" s="173" t="s">
        <v>565</v>
      </c>
      <c r="F322" s="180" t="s">
        <v>16</v>
      </c>
      <c r="G322" s="180">
        <v>12</v>
      </c>
      <c r="H322" s="180" t="s">
        <v>918</v>
      </c>
      <c r="I322" s="115" t="s">
        <v>14</v>
      </c>
      <c r="J322" s="110"/>
    </row>
    <row r="323" spans="1:10" x14ac:dyDescent="0.2">
      <c r="A323" s="170"/>
      <c r="B323" s="165"/>
      <c r="C323" s="171"/>
      <c r="D323" s="178"/>
      <c r="E323" s="173"/>
      <c r="F323" s="180"/>
      <c r="G323" s="180"/>
      <c r="H323" s="180"/>
      <c r="I323" s="115" t="s">
        <v>15</v>
      </c>
      <c r="J323" s="110"/>
    </row>
    <row r="324" spans="1:10" ht="36" customHeight="1" x14ac:dyDescent="0.2">
      <c r="A324" s="27" t="s">
        <v>128</v>
      </c>
      <c r="B324" s="116" t="s">
        <v>355</v>
      </c>
      <c r="C324" s="40"/>
      <c r="D324" s="40"/>
      <c r="E324" s="33"/>
      <c r="F324" s="35"/>
      <c r="G324" s="48"/>
      <c r="H324" s="48"/>
      <c r="I324" s="40"/>
      <c r="J324" s="121">
        <f>SUM(J325:J331)</f>
        <v>26.5</v>
      </c>
    </row>
    <row r="325" spans="1:10" ht="24" x14ac:dyDescent="0.2">
      <c r="A325" s="170"/>
      <c r="B325" s="165"/>
      <c r="C325" s="171" t="s">
        <v>511</v>
      </c>
      <c r="D325" s="178" t="s">
        <v>566</v>
      </c>
      <c r="E325" s="173" t="s">
        <v>131</v>
      </c>
      <c r="F325" s="180" t="s">
        <v>38</v>
      </c>
      <c r="G325" s="180">
        <v>1338</v>
      </c>
      <c r="H325" s="180" t="s">
        <v>918</v>
      </c>
      <c r="I325" s="115" t="s">
        <v>8</v>
      </c>
      <c r="J325" s="110">
        <v>26.5</v>
      </c>
    </row>
    <row r="326" spans="1:10" ht="24" x14ac:dyDescent="0.2">
      <c r="A326" s="170"/>
      <c r="B326" s="165"/>
      <c r="C326" s="171"/>
      <c r="D326" s="178"/>
      <c r="E326" s="173"/>
      <c r="F326" s="180"/>
      <c r="G326" s="180"/>
      <c r="H326" s="180"/>
      <c r="I326" s="115" t="s">
        <v>10</v>
      </c>
      <c r="J326" s="110"/>
    </row>
    <row r="327" spans="1:10" x14ac:dyDescent="0.2">
      <c r="A327" s="170"/>
      <c r="B327" s="165"/>
      <c r="C327" s="171"/>
      <c r="D327" s="178"/>
      <c r="E327" s="173"/>
      <c r="F327" s="180"/>
      <c r="G327" s="180"/>
      <c r="H327" s="180"/>
      <c r="I327" s="115" t="s">
        <v>11</v>
      </c>
      <c r="J327" s="110"/>
    </row>
    <row r="328" spans="1:10" ht="24" x14ac:dyDescent="0.2">
      <c r="A328" s="170"/>
      <c r="B328" s="165"/>
      <c r="C328" s="171"/>
      <c r="D328" s="178"/>
      <c r="E328" s="173"/>
      <c r="F328" s="180"/>
      <c r="G328" s="180"/>
      <c r="H328" s="180"/>
      <c r="I328" s="115" t="s">
        <v>12</v>
      </c>
      <c r="J328" s="110"/>
    </row>
    <row r="329" spans="1:10" x14ac:dyDescent="0.2">
      <c r="A329" s="170"/>
      <c r="B329" s="165"/>
      <c r="C329" s="171"/>
      <c r="D329" s="178"/>
      <c r="E329" s="173"/>
      <c r="F329" s="180"/>
      <c r="G329" s="180"/>
      <c r="H329" s="180"/>
      <c r="I329" s="115" t="s">
        <v>13</v>
      </c>
      <c r="J329" s="110"/>
    </row>
    <row r="330" spans="1:10" x14ac:dyDescent="0.2">
      <c r="A330" s="170"/>
      <c r="B330" s="165"/>
      <c r="C330" s="171"/>
      <c r="D330" s="178"/>
      <c r="E330" s="173"/>
      <c r="F330" s="180"/>
      <c r="G330" s="180"/>
      <c r="H330" s="180"/>
      <c r="I330" s="115" t="s">
        <v>14</v>
      </c>
      <c r="J330" s="110"/>
    </row>
    <row r="331" spans="1:10" x14ac:dyDescent="0.2">
      <c r="A331" s="170"/>
      <c r="B331" s="165"/>
      <c r="C331" s="171"/>
      <c r="D331" s="178"/>
      <c r="E331" s="173"/>
      <c r="F331" s="180"/>
      <c r="G331" s="180"/>
      <c r="H331" s="180"/>
      <c r="I331" s="115" t="s">
        <v>15</v>
      </c>
      <c r="J331" s="110"/>
    </row>
    <row r="332" spans="1:10" ht="24" x14ac:dyDescent="0.2">
      <c r="A332" s="27" t="s">
        <v>320</v>
      </c>
      <c r="B332" s="116" t="s">
        <v>134</v>
      </c>
      <c r="C332" s="40"/>
      <c r="D332" s="40"/>
      <c r="E332" s="33"/>
      <c r="F332" s="35"/>
      <c r="G332" s="48"/>
      <c r="H332" s="48"/>
      <c r="I332" s="40"/>
      <c r="J332" s="121">
        <f>SUM(J333:J339)</f>
        <v>131</v>
      </c>
    </row>
    <row r="333" spans="1:10" ht="24" x14ac:dyDescent="0.2">
      <c r="A333" s="170"/>
      <c r="B333" s="165"/>
      <c r="C333" s="171" t="s">
        <v>511</v>
      </c>
      <c r="D333" s="178" t="s">
        <v>564</v>
      </c>
      <c r="E333" s="173" t="s">
        <v>439</v>
      </c>
      <c r="F333" s="180" t="s">
        <v>38</v>
      </c>
      <c r="G333" s="180">
        <v>100</v>
      </c>
      <c r="H333" s="180" t="s">
        <v>918</v>
      </c>
      <c r="I333" s="115" t="s">
        <v>8</v>
      </c>
      <c r="J333" s="110">
        <v>50</v>
      </c>
    </row>
    <row r="334" spans="1:10" ht="24" x14ac:dyDescent="0.2">
      <c r="A334" s="170"/>
      <c r="B334" s="165"/>
      <c r="C334" s="171"/>
      <c r="D334" s="178"/>
      <c r="E334" s="173"/>
      <c r="F334" s="180"/>
      <c r="G334" s="180"/>
      <c r="H334" s="180"/>
      <c r="I334" s="115" t="s">
        <v>10</v>
      </c>
      <c r="J334" s="110"/>
    </row>
    <row r="335" spans="1:10" x14ac:dyDescent="0.2">
      <c r="A335" s="170"/>
      <c r="B335" s="165"/>
      <c r="C335" s="171"/>
      <c r="D335" s="178"/>
      <c r="E335" s="173"/>
      <c r="F335" s="180"/>
      <c r="G335" s="180"/>
      <c r="H335" s="180"/>
      <c r="I335" s="115" t="s">
        <v>11</v>
      </c>
      <c r="J335" s="110"/>
    </row>
    <row r="336" spans="1:10" ht="24" x14ac:dyDescent="0.2">
      <c r="A336" s="170"/>
      <c r="B336" s="165"/>
      <c r="C336" s="171"/>
      <c r="D336" s="178"/>
      <c r="E336" s="173" t="s">
        <v>551</v>
      </c>
      <c r="F336" s="180" t="s">
        <v>16</v>
      </c>
      <c r="G336" s="180">
        <v>100</v>
      </c>
      <c r="H336" s="180" t="s">
        <v>918</v>
      </c>
      <c r="I336" s="115" t="s">
        <v>12</v>
      </c>
      <c r="J336" s="110"/>
    </row>
    <row r="337" spans="1:10" x14ac:dyDescent="0.2">
      <c r="A337" s="170"/>
      <c r="B337" s="165"/>
      <c r="C337" s="171"/>
      <c r="D337" s="178"/>
      <c r="E337" s="173"/>
      <c r="F337" s="180"/>
      <c r="G337" s="180"/>
      <c r="H337" s="180"/>
      <c r="I337" s="115" t="s">
        <v>13</v>
      </c>
      <c r="J337" s="110"/>
    </row>
    <row r="338" spans="1:10" x14ac:dyDescent="0.2">
      <c r="A338" s="170"/>
      <c r="B338" s="165"/>
      <c r="C338" s="171"/>
      <c r="D338" s="178"/>
      <c r="E338" s="173"/>
      <c r="F338" s="180"/>
      <c r="G338" s="180"/>
      <c r="H338" s="180"/>
      <c r="I338" s="115" t="s">
        <v>14</v>
      </c>
      <c r="J338" s="110"/>
    </row>
    <row r="339" spans="1:10" x14ac:dyDescent="0.2">
      <c r="A339" s="170"/>
      <c r="B339" s="165"/>
      <c r="C339" s="171"/>
      <c r="D339" s="178"/>
      <c r="E339" s="173"/>
      <c r="F339" s="180"/>
      <c r="G339" s="180"/>
      <c r="H339" s="180"/>
      <c r="I339" s="115" t="s">
        <v>15</v>
      </c>
      <c r="J339" s="136">
        <v>81</v>
      </c>
    </row>
    <row r="340" spans="1:10" ht="22.5" customHeight="1" x14ac:dyDescent="0.2">
      <c r="A340" s="27" t="s">
        <v>132</v>
      </c>
      <c r="B340" s="116" t="s">
        <v>135</v>
      </c>
      <c r="C340" s="40"/>
      <c r="D340" s="40"/>
      <c r="E340" s="33"/>
      <c r="F340" s="35"/>
      <c r="G340" s="48"/>
      <c r="H340" s="48"/>
      <c r="I340" s="40"/>
      <c r="J340" s="121">
        <f>SUM(J341:J347)</f>
        <v>6401.3</v>
      </c>
    </row>
    <row r="341" spans="1:10" ht="25.5" customHeight="1" x14ac:dyDescent="0.2">
      <c r="A341" s="170"/>
      <c r="B341" s="165"/>
      <c r="C341" s="171" t="s">
        <v>511</v>
      </c>
      <c r="D341" s="178" t="s">
        <v>567</v>
      </c>
      <c r="E341" s="95" t="s">
        <v>440</v>
      </c>
      <c r="F341" s="28" t="s">
        <v>38</v>
      </c>
      <c r="G341" s="28">
        <v>3500</v>
      </c>
      <c r="H341" s="28" t="s">
        <v>918</v>
      </c>
      <c r="I341" s="115" t="s">
        <v>8</v>
      </c>
      <c r="J341" s="110"/>
    </row>
    <row r="342" spans="1:10" ht="24" x14ac:dyDescent="0.2">
      <c r="A342" s="170"/>
      <c r="B342" s="165"/>
      <c r="C342" s="171"/>
      <c r="D342" s="178"/>
      <c r="E342" s="66" t="s">
        <v>550</v>
      </c>
      <c r="F342" s="28" t="s">
        <v>16</v>
      </c>
      <c r="G342" s="28">
        <v>1015</v>
      </c>
      <c r="H342" s="28" t="s">
        <v>918</v>
      </c>
      <c r="I342" s="115" t="s">
        <v>10</v>
      </c>
      <c r="J342" s="110"/>
    </row>
    <row r="343" spans="1:10" x14ac:dyDescent="0.2">
      <c r="A343" s="170"/>
      <c r="B343" s="165"/>
      <c r="C343" s="171"/>
      <c r="D343" s="178"/>
      <c r="E343" s="66" t="s">
        <v>570</v>
      </c>
      <c r="F343" s="28" t="s">
        <v>16</v>
      </c>
      <c r="G343" s="28">
        <v>1715</v>
      </c>
      <c r="H343" s="28" t="s">
        <v>918</v>
      </c>
      <c r="I343" s="115" t="s">
        <v>11</v>
      </c>
      <c r="J343" s="110"/>
    </row>
    <row r="344" spans="1:10" ht="22.5" customHeight="1" x14ac:dyDescent="0.2">
      <c r="A344" s="170"/>
      <c r="B344" s="165"/>
      <c r="C344" s="171"/>
      <c r="D344" s="178" t="s">
        <v>568</v>
      </c>
      <c r="E344" s="173" t="s">
        <v>569</v>
      </c>
      <c r="F344" s="180" t="s">
        <v>16</v>
      </c>
      <c r="G344" s="180">
        <v>150</v>
      </c>
      <c r="H344" s="180" t="s">
        <v>918</v>
      </c>
      <c r="I344" s="115" t="s">
        <v>12</v>
      </c>
      <c r="J344" s="110"/>
    </row>
    <row r="345" spans="1:10" x14ac:dyDescent="0.2">
      <c r="A345" s="170"/>
      <c r="B345" s="165"/>
      <c r="C345" s="171"/>
      <c r="D345" s="178"/>
      <c r="E345" s="173"/>
      <c r="F345" s="180"/>
      <c r="G345" s="180"/>
      <c r="H345" s="180"/>
      <c r="I345" s="115" t="s">
        <v>13</v>
      </c>
      <c r="J345" s="110"/>
    </row>
    <row r="346" spans="1:10" x14ac:dyDescent="0.2">
      <c r="A346" s="170"/>
      <c r="B346" s="165"/>
      <c r="C346" s="171"/>
      <c r="D346" s="178"/>
      <c r="E346" s="173"/>
      <c r="F346" s="180"/>
      <c r="G346" s="180"/>
      <c r="H346" s="180"/>
      <c r="I346" s="115" t="s">
        <v>14</v>
      </c>
      <c r="J346" s="110"/>
    </row>
    <row r="347" spans="1:10" x14ac:dyDescent="0.2">
      <c r="A347" s="170"/>
      <c r="B347" s="165"/>
      <c r="C347" s="171"/>
      <c r="D347" s="178"/>
      <c r="E347" s="173"/>
      <c r="F347" s="180"/>
      <c r="G347" s="180"/>
      <c r="H347" s="180"/>
      <c r="I347" s="115" t="s">
        <v>15</v>
      </c>
      <c r="J347" s="136">
        <v>6401.3</v>
      </c>
    </row>
    <row r="348" spans="1:10" ht="21.75" customHeight="1" x14ac:dyDescent="0.2">
      <c r="A348" s="27" t="s">
        <v>133</v>
      </c>
      <c r="B348" s="116" t="s">
        <v>137</v>
      </c>
      <c r="C348" s="40"/>
      <c r="D348" s="40"/>
      <c r="E348" s="33"/>
      <c r="F348" s="35"/>
      <c r="G348" s="48"/>
      <c r="H348" s="48"/>
      <c r="I348" s="40"/>
      <c r="J348" s="121">
        <f>SUM(J349:J355)</f>
        <v>22</v>
      </c>
    </row>
    <row r="349" spans="1:10" ht="24" x14ac:dyDescent="0.2">
      <c r="A349" s="170"/>
      <c r="B349" s="165"/>
      <c r="C349" s="171" t="s">
        <v>511</v>
      </c>
      <c r="D349" s="178" t="s">
        <v>571</v>
      </c>
      <c r="E349" s="173" t="s">
        <v>441</v>
      </c>
      <c r="F349" s="180" t="s">
        <v>38</v>
      </c>
      <c r="G349" s="180">
        <v>25</v>
      </c>
      <c r="H349" s="180" t="s">
        <v>918</v>
      </c>
      <c r="I349" s="115" t="s">
        <v>8</v>
      </c>
      <c r="J349" s="110"/>
    </row>
    <row r="350" spans="1:10" ht="24" x14ac:dyDescent="0.2">
      <c r="A350" s="170"/>
      <c r="B350" s="165"/>
      <c r="C350" s="171"/>
      <c r="D350" s="178"/>
      <c r="E350" s="173"/>
      <c r="F350" s="180"/>
      <c r="G350" s="180"/>
      <c r="H350" s="180"/>
      <c r="I350" s="115" t="s">
        <v>10</v>
      </c>
      <c r="J350" s="110"/>
    </row>
    <row r="351" spans="1:10" x14ac:dyDescent="0.2">
      <c r="A351" s="170"/>
      <c r="B351" s="165"/>
      <c r="C351" s="171"/>
      <c r="D351" s="178"/>
      <c r="E351" s="173"/>
      <c r="F351" s="180"/>
      <c r="G351" s="180"/>
      <c r="H351" s="180"/>
      <c r="I351" s="115" t="s">
        <v>11</v>
      </c>
      <c r="J351" s="110"/>
    </row>
    <row r="352" spans="1:10" ht="24" x14ac:dyDescent="0.2">
      <c r="A352" s="170"/>
      <c r="B352" s="165"/>
      <c r="C352" s="171"/>
      <c r="D352" s="178"/>
      <c r="E352" s="173" t="s">
        <v>572</v>
      </c>
      <c r="F352" s="180" t="s">
        <v>16</v>
      </c>
      <c r="G352" s="180">
        <v>25</v>
      </c>
      <c r="H352" s="180" t="s">
        <v>918</v>
      </c>
      <c r="I352" s="115" t="s">
        <v>12</v>
      </c>
      <c r="J352" s="110"/>
    </row>
    <row r="353" spans="1:10" x14ac:dyDescent="0.2">
      <c r="A353" s="170"/>
      <c r="B353" s="165"/>
      <c r="C353" s="171"/>
      <c r="D353" s="178"/>
      <c r="E353" s="173"/>
      <c r="F353" s="180"/>
      <c r="G353" s="180"/>
      <c r="H353" s="180"/>
      <c r="I353" s="115" t="s">
        <v>13</v>
      </c>
      <c r="J353" s="110"/>
    </row>
    <row r="354" spans="1:10" x14ac:dyDescent="0.2">
      <c r="A354" s="170"/>
      <c r="B354" s="165"/>
      <c r="C354" s="171"/>
      <c r="D354" s="178"/>
      <c r="E354" s="173"/>
      <c r="F354" s="180"/>
      <c r="G354" s="180"/>
      <c r="H354" s="180"/>
      <c r="I354" s="115" t="s">
        <v>14</v>
      </c>
      <c r="J354" s="110"/>
    </row>
    <row r="355" spans="1:10" x14ac:dyDescent="0.2">
      <c r="A355" s="170"/>
      <c r="B355" s="165"/>
      <c r="C355" s="171"/>
      <c r="D355" s="178"/>
      <c r="E355" s="173"/>
      <c r="F355" s="180"/>
      <c r="G355" s="180"/>
      <c r="H355" s="180"/>
      <c r="I355" s="115" t="s">
        <v>15</v>
      </c>
      <c r="J355" s="136">
        <v>22</v>
      </c>
    </row>
    <row r="356" spans="1:10" ht="24.75" customHeight="1" x14ac:dyDescent="0.2">
      <c r="A356" s="27" t="s">
        <v>356</v>
      </c>
      <c r="B356" s="116" t="s">
        <v>138</v>
      </c>
      <c r="C356" s="40"/>
      <c r="D356" s="40"/>
      <c r="E356" s="33"/>
      <c r="F356" s="35"/>
      <c r="G356" s="48"/>
      <c r="H356" s="48"/>
      <c r="I356" s="40"/>
      <c r="J356" s="121">
        <f>SUM(J357:J363)</f>
        <v>521.20000000000005</v>
      </c>
    </row>
    <row r="357" spans="1:10" ht="24" x14ac:dyDescent="0.2">
      <c r="A357" s="170"/>
      <c r="B357" s="165"/>
      <c r="C357" s="171" t="s">
        <v>511</v>
      </c>
      <c r="D357" s="178" t="s">
        <v>573</v>
      </c>
      <c r="E357" s="173" t="s">
        <v>442</v>
      </c>
      <c r="F357" s="180" t="s">
        <v>38</v>
      </c>
      <c r="G357" s="180">
        <v>56</v>
      </c>
      <c r="H357" s="180" t="s">
        <v>918</v>
      </c>
      <c r="I357" s="115" t="s">
        <v>8</v>
      </c>
      <c r="J357" s="110">
        <v>244.2</v>
      </c>
    </row>
    <row r="358" spans="1:10" ht="24" x14ac:dyDescent="0.2">
      <c r="A358" s="170"/>
      <c r="B358" s="165"/>
      <c r="C358" s="171"/>
      <c r="D358" s="178"/>
      <c r="E358" s="173"/>
      <c r="F358" s="180"/>
      <c r="G358" s="180"/>
      <c r="H358" s="180"/>
      <c r="I358" s="115" t="s">
        <v>10</v>
      </c>
      <c r="J358" s="110"/>
    </row>
    <row r="359" spans="1:10" x14ac:dyDescent="0.2">
      <c r="A359" s="170"/>
      <c r="B359" s="165"/>
      <c r="C359" s="171"/>
      <c r="D359" s="178"/>
      <c r="E359" s="173" t="s">
        <v>574</v>
      </c>
      <c r="F359" s="180" t="s">
        <v>16</v>
      </c>
      <c r="G359" s="180">
        <v>125</v>
      </c>
      <c r="H359" s="180" t="s">
        <v>918</v>
      </c>
      <c r="I359" s="115" t="s">
        <v>11</v>
      </c>
      <c r="J359" s="110"/>
    </row>
    <row r="360" spans="1:10" ht="24" x14ac:dyDescent="0.2">
      <c r="A360" s="170"/>
      <c r="B360" s="165"/>
      <c r="C360" s="171"/>
      <c r="D360" s="178"/>
      <c r="E360" s="173"/>
      <c r="F360" s="180"/>
      <c r="G360" s="180"/>
      <c r="H360" s="180"/>
      <c r="I360" s="115" t="s">
        <v>12</v>
      </c>
      <c r="J360" s="110"/>
    </row>
    <row r="361" spans="1:10" x14ac:dyDescent="0.2">
      <c r="A361" s="170"/>
      <c r="B361" s="165"/>
      <c r="C361" s="171"/>
      <c r="D361" s="178"/>
      <c r="E361" s="173" t="s">
        <v>575</v>
      </c>
      <c r="F361" s="180" t="s">
        <v>16</v>
      </c>
      <c r="G361" s="180">
        <v>220</v>
      </c>
      <c r="H361" s="180" t="s">
        <v>918</v>
      </c>
      <c r="I361" s="115" t="s">
        <v>13</v>
      </c>
      <c r="J361" s="110"/>
    </row>
    <row r="362" spans="1:10" x14ac:dyDescent="0.2">
      <c r="A362" s="170"/>
      <c r="B362" s="165"/>
      <c r="C362" s="171"/>
      <c r="D362" s="178"/>
      <c r="E362" s="173"/>
      <c r="F362" s="180"/>
      <c r="G362" s="180"/>
      <c r="H362" s="180"/>
      <c r="I362" s="115" t="s">
        <v>14</v>
      </c>
      <c r="J362" s="110"/>
    </row>
    <row r="363" spans="1:10" x14ac:dyDescent="0.2">
      <c r="A363" s="170"/>
      <c r="B363" s="165"/>
      <c r="C363" s="171"/>
      <c r="D363" s="178"/>
      <c r="E363" s="173"/>
      <c r="F363" s="180"/>
      <c r="G363" s="180"/>
      <c r="H363" s="180"/>
      <c r="I363" s="115" t="s">
        <v>15</v>
      </c>
      <c r="J363" s="136">
        <v>277</v>
      </c>
    </row>
    <row r="364" spans="1:10" ht="22.5" customHeight="1" x14ac:dyDescent="0.2">
      <c r="A364" s="27" t="s">
        <v>136</v>
      </c>
      <c r="B364" s="116" t="s">
        <v>140</v>
      </c>
      <c r="C364" s="40"/>
      <c r="D364" s="40"/>
      <c r="E364" s="33"/>
      <c r="F364" s="35"/>
      <c r="G364" s="48"/>
      <c r="H364" s="48"/>
      <c r="I364" s="40"/>
      <c r="J364" s="121">
        <f>SUM(J365:J371)</f>
        <v>38</v>
      </c>
    </row>
    <row r="365" spans="1:10" ht="22.5" customHeight="1" x14ac:dyDescent="0.2">
      <c r="A365" s="170"/>
      <c r="B365" s="165"/>
      <c r="C365" s="171" t="s">
        <v>511</v>
      </c>
      <c r="D365" s="178" t="s">
        <v>571</v>
      </c>
      <c r="E365" s="173" t="s">
        <v>443</v>
      </c>
      <c r="F365" s="180" t="s">
        <v>38</v>
      </c>
      <c r="G365" s="180">
        <v>10</v>
      </c>
      <c r="H365" s="180" t="s">
        <v>918</v>
      </c>
      <c r="I365" s="115" t="s">
        <v>8</v>
      </c>
      <c r="J365" s="110"/>
    </row>
    <row r="366" spans="1:10" ht="22.5" customHeight="1" x14ac:dyDescent="0.2">
      <c r="A366" s="170"/>
      <c r="B366" s="165"/>
      <c r="C366" s="171"/>
      <c r="D366" s="178"/>
      <c r="E366" s="173"/>
      <c r="F366" s="180"/>
      <c r="G366" s="180"/>
      <c r="H366" s="180"/>
      <c r="I366" s="115" t="s">
        <v>10</v>
      </c>
      <c r="J366" s="110"/>
    </row>
    <row r="367" spans="1:10" x14ac:dyDescent="0.2">
      <c r="A367" s="170"/>
      <c r="B367" s="165"/>
      <c r="C367" s="171"/>
      <c r="D367" s="178"/>
      <c r="E367" s="173" t="s">
        <v>574</v>
      </c>
      <c r="F367" s="180" t="s">
        <v>16</v>
      </c>
      <c r="G367" s="180">
        <v>18</v>
      </c>
      <c r="H367" s="180" t="s">
        <v>918</v>
      </c>
      <c r="I367" s="115" t="s">
        <v>11</v>
      </c>
      <c r="J367" s="110"/>
    </row>
    <row r="368" spans="1:10" ht="24" x14ac:dyDescent="0.2">
      <c r="A368" s="170"/>
      <c r="B368" s="165"/>
      <c r="C368" s="171"/>
      <c r="D368" s="178"/>
      <c r="E368" s="173"/>
      <c r="F368" s="180"/>
      <c r="G368" s="180"/>
      <c r="H368" s="180"/>
      <c r="I368" s="115" t="s">
        <v>12</v>
      </c>
      <c r="J368" s="110"/>
    </row>
    <row r="369" spans="1:10" x14ac:dyDescent="0.2">
      <c r="A369" s="170"/>
      <c r="B369" s="165"/>
      <c r="C369" s="171"/>
      <c r="D369" s="178"/>
      <c r="E369" s="173" t="s">
        <v>533</v>
      </c>
      <c r="F369" s="180" t="s">
        <v>16</v>
      </c>
      <c r="G369" s="180">
        <v>18</v>
      </c>
      <c r="H369" s="180" t="s">
        <v>918</v>
      </c>
      <c r="I369" s="115" t="s">
        <v>13</v>
      </c>
      <c r="J369" s="110"/>
    </row>
    <row r="370" spans="1:10" x14ac:dyDescent="0.2">
      <c r="A370" s="170"/>
      <c r="B370" s="165"/>
      <c r="C370" s="171"/>
      <c r="D370" s="178"/>
      <c r="E370" s="173"/>
      <c r="F370" s="180"/>
      <c r="G370" s="180"/>
      <c r="H370" s="180"/>
      <c r="I370" s="115" t="s">
        <v>14</v>
      </c>
      <c r="J370" s="110"/>
    </row>
    <row r="371" spans="1:10" x14ac:dyDescent="0.2">
      <c r="A371" s="170"/>
      <c r="B371" s="165"/>
      <c r="C371" s="171"/>
      <c r="D371" s="178"/>
      <c r="E371" s="173"/>
      <c r="F371" s="180"/>
      <c r="G371" s="180"/>
      <c r="H371" s="180"/>
      <c r="I371" s="115" t="s">
        <v>15</v>
      </c>
      <c r="J371" s="110">
        <v>38</v>
      </c>
    </row>
    <row r="372" spans="1:10" ht="22.5" customHeight="1" x14ac:dyDescent="0.2">
      <c r="A372" s="27" t="s">
        <v>321</v>
      </c>
      <c r="B372" s="116" t="s">
        <v>142</v>
      </c>
      <c r="C372" s="40"/>
      <c r="D372" s="40"/>
      <c r="E372" s="33"/>
      <c r="F372" s="35"/>
      <c r="G372" s="48"/>
      <c r="H372" s="48"/>
      <c r="I372" s="40"/>
      <c r="J372" s="121">
        <f>SUM(J373:J379)</f>
        <v>222</v>
      </c>
    </row>
    <row r="373" spans="1:10" ht="24" x14ac:dyDescent="0.2">
      <c r="A373" s="170"/>
      <c r="B373" s="165"/>
      <c r="C373" s="171" t="s">
        <v>511</v>
      </c>
      <c r="D373" s="178" t="s">
        <v>571</v>
      </c>
      <c r="E373" s="173" t="s">
        <v>447</v>
      </c>
      <c r="F373" s="180" t="s">
        <v>38</v>
      </c>
      <c r="G373" s="180">
        <v>57</v>
      </c>
      <c r="H373" s="180" t="s">
        <v>918</v>
      </c>
      <c r="I373" s="115" t="s">
        <v>8</v>
      </c>
      <c r="J373" s="110"/>
    </row>
    <row r="374" spans="1:10" ht="21" customHeight="1" x14ac:dyDescent="0.2">
      <c r="A374" s="170"/>
      <c r="B374" s="165"/>
      <c r="C374" s="171"/>
      <c r="D374" s="178"/>
      <c r="E374" s="173"/>
      <c r="F374" s="180"/>
      <c r="G374" s="180"/>
      <c r="H374" s="180"/>
      <c r="I374" s="115" t="s">
        <v>10</v>
      </c>
      <c r="J374" s="110"/>
    </row>
    <row r="375" spans="1:10" x14ac:dyDescent="0.2">
      <c r="A375" s="170"/>
      <c r="B375" s="165"/>
      <c r="C375" s="171"/>
      <c r="D375" s="178"/>
      <c r="E375" s="173" t="s">
        <v>574</v>
      </c>
      <c r="F375" s="180" t="s">
        <v>16</v>
      </c>
      <c r="G375" s="180">
        <v>19</v>
      </c>
      <c r="H375" s="180" t="s">
        <v>918</v>
      </c>
      <c r="I375" s="115" t="s">
        <v>11</v>
      </c>
      <c r="J375" s="110"/>
    </row>
    <row r="376" spans="1:10" ht="23.25" customHeight="1" x14ac:dyDescent="0.2">
      <c r="A376" s="170"/>
      <c r="B376" s="165"/>
      <c r="C376" s="171"/>
      <c r="D376" s="178"/>
      <c r="E376" s="173"/>
      <c r="F376" s="180"/>
      <c r="G376" s="180"/>
      <c r="H376" s="180"/>
      <c r="I376" s="115" t="s">
        <v>12</v>
      </c>
      <c r="J376" s="110"/>
    </row>
    <row r="377" spans="1:10" x14ac:dyDescent="0.2">
      <c r="A377" s="170"/>
      <c r="B377" s="165"/>
      <c r="C377" s="171"/>
      <c r="D377" s="178"/>
      <c r="E377" s="173" t="s">
        <v>533</v>
      </c>
      <c r="F377" s="180" t="s">
        <v>16</v>
      </c>
      <c r="G377" s="180">
        <v>19</v>
      </c>
      <c r="H377" s="180" t="s">
        <v>918</v>
      </c>
      <c r="I377" s="115" t="s">
        <v>13</v>
      </c>
      <c r="J377" s="110"/>
    </row>
    <row r="378" spans="1:10" x14ac:dyDescent="0.2">
      <c r="A378" s="170"/>
      <c r="B378" s="165"/>
      <c r="C378" s="171"/>
      <c r="D378" s="178"/>
      <c r="E378" s="173"/>
      <c r="F378" s="180"/>
      <c r="G378" s="180"/>
      <c r="H378" s="180"/>
      <c r="I378" s="115" t="s">
        <v>14</v>
      </c>
      <c r="J378" s="110"/>
    </row>
    <row r="379" spans="1:10" x14ac:dyDescent="0.2">
      <c r="A379" s="170"/>
      <c r="B379" s="165"/>
      <c r="C379" s="171"/>
      <c r="D379" s="178"/>
      <c r="E379" s="173"/>
      <c r="F379" s="180"/>
      <c r="G379" s="180"/>
      <c r="H379" s="180"/>
      <c r="I379" s="115" t="s">
        <v>15</v>
      </c>
      <c r="J379" s="110">
        <v>222</v>
      </c>
    </row>
    <row r="380" spans="1:10" ht="24" customHeight="1" x14ac:dyDescent="0.2">
      <c r="A380" s="27" t="s">
        <v>139</v>
      </c>
      <c r="B380" s="116" t="s">
        <v>144</v>
      </c>
      <c r="C380" s="40"/>
      <c r="D380" s="40"/>
      <c r="E380" s="33"/>
      <c r="F380" s="35"/>
      <c r="G380" s="48"/>
      <c r="H380" s="48"/>
      <c r="I380" s="40"/>
      <c r="J380" s="121">
        <f>SUM(J381:J387)</f>
        <v>67</v>
      </c>
    </row>
    <row r="381" spans="1:10" ht="24" x14ac:dyDescent="0.2">
      <c r="A381" s="170"/>
      <c r="B381" s="165"/>
      <c r="C381" s="171" t="s">
        <v>511</v>
      </c>
      <c r="D381" s="178" t="s">
        <v>571</v>
      </c>
      <c r="E381" s="173" t="s">
        <v>445</v>
      </c>
      <c r="F381" s="180" t="s">
        <v>38</v>
      </c>
      <c r="G381" s="180">
        <v>15</v>
      </c>
      <c r="H381" s="180" t="s">
        <v>918</v>
      </c>
      <c r="I381" s="115" t="s">
        <v>8</v>
      </c>
      <c r="J381" s="110"/>
    </row>
    <row r="382" spans="1:10" ht="22.5" customHeight="1" x14ac:dyDescent="0.2">
      <c r="A382" s="170"/>
      <c r="B382" s="165"/>
      <c r="C382" s="171"/>
      <c r="D382" s="178"/>
      <c r="E382" s="173"/>
      <c r="F382" s="180"/>
      <c r="G382" s="180"/>
      <c r="H382" s="180"/>
      <c r="I382" s="115" t="s">
        <v>10</v>
      </c>
      <c r="J382" s="110"/>
    </row>
    <row r="383" spans="1:10" x14ac:dyDescent="0.2">
      <c r="A383" s="170"/>
      <c r="B383" s="165"/>
      <c r="C383" s="171"/>
      <c r="D383" s="178"/>
      <c r="E383" s="173" t="s">
        <v>574</v>
      </c>
      <c r="F383" s="180" t="s">
        <v>16</v>
      </c>
      <c r="G383" s="180">
        <v>4</v>
      </c>
      <c r="H383" s="180" t="s">
        <v>918</v>
      </c>
      <c r="I383" s="115" t="s">
        <v>11</v>
      </c>
      <c r="J383" s="110"/>
    </row>
    <row r="384" spans="1:10" ht="24" x14ac:dyDescent="0.2">
      <c r="A384" s="170"/>
      <c r="B384" s="165"/>
      <c r="C384" s="171"/>
      <c r="D384" s="178"/>
      <c r="E384" s="173"/>
      <c r="F384" s="180"/>
      <c r="G384" s="180"/>
      <c r="H384" s="180"/>
      <c r="I384" s="115" t="s">
        <v>12</v>
      </c>
      <c r="J384" s="110"/>
    </row>
    <row r="385" spans="1:10" x14ac:dyDescent="0.2">
      <c r="A385" s="170"/>
      <c r="B385" s="165"/>
      <c r="C385" s="171"/>
      <c r="D385" s="178"/>
      <c r="E385" s="173" t="s">
        <v>533</v>
      </c>
      <c r="F385" s="180" t="s">
        <v>16</v>
      </c>
      <c r="G385" s="180">
        <v>4</v>
      </c>
      <c r="H385" s="180" t="s">
        <v>918</v>
      </c>
      <c r="I385" s="115" t="s">
        <v>13</v>
      </c>
      <c r="J385" s="110"/>
    </row>
    <row r="386" spans="1:10" x14ac:dyDescent="0.2">
      <c r="A386" s="170"/>
      <c r="B386" s="165"/>
      <c r="C386" s="171"/>
      <c r="D386" s="178"/>
      <c r="E386" s="173"/>
      <c r="F386" s="180"/>
      <c r="G386" s="180"/>
      <c r="H386" s="180"/>
      <c r="I386" s="115" t="s">
        <v>14</v>
      </c>
      <c r="J386" s="110"/>
    </row>
    <row r="387" spans="1:10" x14ac:dyDescent="0.2">
      <c r="A387" s="170"/>
      <c r="B387" s="165"/>
      <c r="C387" s="171"/>
      <c r="D387" s="178"/>
      <c r="E387" s="173"/>
      <c r="F387" s="180"/>
      <c r="G387" s="180"/>
      <c r="H387" s="180"/>
      <c r="I387" s="115" t="s">
        <v>15</v>
      </c>
      <c r="J387" s="110">
        <v>67</v>
      </c>
    </row>
    <row r="388" spans="1:10" ht="24.75" customHeight="1" x14ac:dyDescent="0.2">
      <c r="A388" s="27" t="s">
        <v>141</v>
      </c>
      <c r="B388" s="116" t="s">
        <v>146</v>
      </c>
      <c r="C388" s="40"/>
      <c r="D388" s="40"/>
      <c r="E388" s="33"/>
      <c r="F388" s="35"/>
      <c r="G388" s="48"/>
      <c r="H388" s="48"/>
      <c r="I388" s="40"/>
      <c r="J388" s="121">
        <f>SUM(J389:J395)</f>
        <v>18</v>
      </c>
    </row>
    <row r="389" spans="1:10" ht="24" x14ac:dyDescent="0.2">
      <c r="A389" s="170"/>
      <c r="B389" s="165"/>
      <c r="C389" s="171" t="s">
        <v>511</v>
      </c>
      <c r="D389" s="178" t="s">
        <v>571</v>
      </c>
      <c r="E389" s="173" t="s">
        <v>446</v>
      </c>
      <c r="F389" s="180" t="s">
        <v>38</v>
      </c>
      <c r="G389" s="180">
        <v>1</v>
      </c>
      <c r="H389" s="180" t="s">
        <v>918</v>
      </c>
      <c r="I389" s="115" t="s">
        <v>8</v>
      </c>
      <c r="J389" s="110"/>
    </row>
    <row r="390" spans="1:10" ht="24" x14ac:dyDescent="0.2">
      <c r="A390" s="170"/>
      <c r="B390" s="165"/>
      <c r="C390" s="171"/>
      <c r="D390" s="178"/>
      <c r="E390" s="173"/>
      <c r="F390" s="180"/>
      <c r="G390" s="180"/>
      <c r="H390" s="180"/>
      <c r="I390" s="115" t="s">
        <v>10</v>
      </c>
      <c r="J390" s="110"/>
    </row>
    <row r="391" spans="1:10" x14ac:dyDescent="0.2">
      <c r="A391" s="170"/>
      <c r="B391" s="165"/>
      <c r="C391" s="171"/>
      <c r="D391" s="178"/>
      <c r="E391" s="173" t="s">
        <v>574</v>
      </c>
      <c r="F391" s="180" t="s">
        <v>16</v>
      </c>
      <c r="G391" s="180">
        <v>1</v>
      </c>
      <c r="H391" s="180" t="s">
        <v>918</v>
      </c>
      <c r="I391" s="115" t="s">
        <v>11</v>
      </c>
      <c r="J391" s="110"/>
    </row>
    <row r="392" spans="1:10" ht="24" x14ac:dyDescent="0.2">
      <c r="A392" s="170"/>
      <c r="B392" s="165"/>
      <c r="C392" s="171"/>
      <c r="D392" s="178"/>
      <c r="E392" s="173"/>
      <c r="F392" s="180"/>
      <c r="G392" s="180"/>
      <c r="H392" s="180"/>
      <c r="I392" s="115" t="s">
        <v>12</v>
      </c>
      <c r="J392" s="110"/>
    </row>
    <row r="393" spans="1:10" x14ac:dyDescent="0.2">
      <c r="A393" s="170"/>
      <c r="B393" s="165"/>
      <c r="C393" s="171"/>
      <c r="D393" s="178"/>
      <c r="E393" s="173" t="s">
        <v>533</v>
      </c>
      <c r="F393" s="180" t="s">
        <v>16</v>
      </c>
      <c r="G393" s="180">
        <v>1</v>
      </c>
      <c r="H393" s="180" t="s">
        <v>918</v>
      </c>
      <c r="I393" s="115" t="s">
        <v>13</v>
      </c>
      <c r="J393" s="110"/>
    </row>
    <row r="394" spans="1:10" x14ac:dyDescent="0.2">
      <c r="A394" s="170"/>
      <c r="B394" s="165"/>
      <c r="C394" s="171"/>
      <c r="D394" s="178"/>
      <c r="E394" s="173"/>
      <c r="F394" s="180"/>
      <c r="G394" s="180"/>
      <c r="H394" s="180"/>
      <c r="I394" s="115" t="s">
        <v>14</v>
      </c>
      <c r="J394" s="110"/>
    </row>
    <row r="395" spans="1:10" x14ac:dyDescent="0.2">
      <c r="A395" s="170"/>
      <c r="B395" s="165"/>
      <c r="C395" s="171"/>
      <c r="D395" s="178"/>
      <c r="E395" s="173"/>
      <c r="F395" s="180"/>
      <c r="G395" s="180"/>
      <c r="H395" s="180"/>
      <c r="I395" s="115" t="s">
        <v>15</v>
      </c>
      <c r="J395" s="110">
        <v>18</v>
      </c>
    </row>
    <row r="396" spans="1:10" ht="24" customHeight="1" x14ac:dyDescent="0.2">
      <c r="A396" s="27" t="s">
        <v>143</v>
      </c>
      <c r="B396" s="116" t="s">
        <v>148</v>
      </c>
      <c r="C396" s="40"/>
      <c r="D396" s="40"/>
      <c r="E396" s="117"/>
      <c r="F396" s="35"/>
      <c r="G396" s="48"/>
      <c r="H396" s="48"/>
      <c r="I396" s="40"/>
      <c r="J396" s="121">
        <f>SUM(J397:J403)</f>
        <v>7.5</v>
      </c>
    </row>
    <row r="397" spans="1:10" ht="24.75" customHeight="1" x14ac:dyDescent="0.2">
      <c r="A397" s="170"/>
      <c r="B397" s="165"/>
      <c r="C397" s="171" t="s">
        <v>511</v>
      </c>
      <c r="D397" s="178" t="s">
        <v>571</v>
      </c>
      <c r="E397" s="188" t="s">
        <v>149</v>
      </c>
      <c r="F397" s="223" t="s">
        <v>38</v>
      </c>
      <c r="G397" s="220" t="s">
        <v>895</v>
      </c>
      <c r="H397" s="217" t="s">
        <v>881</v>
      </c>
      <c r="I397" s="115" t="s">
        <v>8</v>
      </c>
      <c r="J397" s="110"/>
    </row>
    <row r="398" spans="1:10" ht="22.5" customHeight="1" x14ac:dyDescent="0.2">
      <c r="A398" s="170"/>
      <c r="B398" s="165"/>
      <c r="C398" s="171"/>
      <c r="D398" s="178"/>
      <c r="E398" s="189"/>
      <c r="F398" s="224"/>
      <c r="G398" s="221"/>
      <c r="H398" s="218"/>
      <c r="I398" s="115" t="s">
        <v>10</v>
      </c>
      <c r="J398" s="110"/>
    </row>
    <row r="399" spans="1:10" ht="12" customHeight="1" x14ac:dyDescent="0.2">
      <c r="A399" s="170"/>
      <c r="B399" s="165"/>
      <c r="C399" s="171"/>
      <c r="D399" s="178"/>
      <c r="E399" s="189"/>
      <c r="F399" s="224"/>
      <c r="G399" s="221"/>
      <c r="H399" s="218"/>
      <c r="I399" s="115" t="s">
        <v>11</v>
      </c>
      <c r="J399" s="110"/>
    </row>
    <row r="400" spans="1:10" ht="24" x14ac:dyDescent="0.2">
      <c r="A400" s="170"/>
      <c r="B400" s="165"/>
      <c r="C400" s="171"/>
      <c r="D400" s="178"/>
      <c r="E400" s="189"/>
      <c r="F400" s="224"/>
      <c r="G400" s="221"/>
      <c r="H400" s="218"/>
      <c r="I400" s="115" t="s">
        <v>12</v>
      </c>
      <c r="J400" s="110"/>
    </row>
    <row r="401" spans="1:10" x14ac:dyDescent="0.2">
      <c r="A401" s="170"/>
      <c r="B401" s="165"/>
      <c r="C401" s="171"/>
      <c r="D401" s="178"/>
      <c r="E401" s="189"/>
      <c r="F401" s="224"/>
      <c r="G401" s="221"/>
      <c r="H401" s="218"/>
      <c r="I401" s="115" t="s">
        <v>13</v>
      </c>
      <c r="J401" s="110"/>
    </row>
    <row r="402" spans="1:10" x14ac:dyDescent="0.2">
      <c r="A402" s="170"/>
      <c r="B402" s="165"/>
      <c r="C402" s="171"/>
      <c r="D402" s="178"/>
      <c r="E402" s="189"/>
      <c r="F402" s="224"/>
      <c r="G402" s="221"/>
      <c r="H402" s="218"/>
      <c r="I402" s="115" t="s">
        <v>14</v>
      </c>
      <c r="J402" s="110"/>
    </row>
    <row r="403" spans="1:10" x14ac:dyDescent="0.2">
      <c r="A403" s="170"/>
      <c r="B403" s="165"/>
      <c r="C403" s="171"/>
      <c r="D403" s="178"/>
      <c r="E403" s="190"/>
      <c r="F403" s="225"/>
      <c r="G403" s="222"/>
      <c r="H403" s="219"/>
      <c r="I403" s="115" t="s">
        <v>15</v>
      </c>
      <c r="J403" s="110">
        <v>7.5</v>
      </c>
    </row>
    <row r="404" spans="1:10" ht="24" customHeight="1" x14ac:dyDescent="0.2">
      <c r="A404" s="27" t="s">
        <v>145</v>
      </c>
      <c r="B404" s="116" t="s">
        <v>150</v>
      </c>
      <c r="C404" s="40"/>
      <c r="D404" s="40"/>
      <c r="E404" s="33"/>
      <c r="F404" s="35"/>
      <c r="G404" s="48"/>
      <c r="H404" s="48"/>
      <c r="I404" s="40"/>
      <c r="J404" s="121">
        <f>SUM(J405:J411)</f>
        <v>9</v>
      </c>
    </row>
    <row r="405" spans="1:10" ht="24" x14ac:dyDescent="0.2">
      <c r="A405" s="170"/>
      <c r="B405" s="165"/>
      <c r="C405" s="171" t="s">
        <v>511</v>
      </c>
      <c r="D405" s="178" t="s">
        <v>571</v>
      </c>
      <c r="E405" s="180" t="s">
        <v>444</v>
      </c>
      <c r="F405" s="180" t="s">
        <v>38</v>
      </c>
      <c r="G405" s="180">
        <v>40</v>
      </c>
      <c r="H405" s="180" t="s">
        <v>918</v>
      </c>
      <c r="I405" s="115" t="s">
        <v>8</v>
      </c>
      <c r="J405" s="110"/>
    </row>
    <row r="406" spans="1:10" ht="24" x14ac:dyDescent="0.2">
      <c r="A406" s="170"/>
      <c r="B406" s="165"/>
      <c r="C406" s="171"/>
      <c r="D406" s="178"/>
      <c r="E406" s="180"/>
      <c r="F406" s="180"/>
      <c r="G406" s="180"/>
      <c r="H406" s="180"/>
      <c r="I406" s="115" t="s">
        <v>10</v>
      </c>
      <c r="J406" s="110"/>
    </row>
    <row r="407" spans="1:10" x14ac:dyDescent="0.2">
      <c r="A407" s="170"/>
      <c r="B407" s="165"/>
      <c r="C407" s="171"/>
      <c r="D407" s="178"/>
      <c r="E407" s="173" t="s">
        <v>574</v>
      </c>
      <c r="F407" s="180" t="s">
        <v>16</v>
      </c>
      <c r="G407" s="180">
        <v>30</v>
      </c>
      <c r="H407" s="180" t="s">
        <v>918</v>
      </c>
      <c r="I407" s="115" t="s">
        <v>11</v>
      </c>
      <c r="J407" s="110"/>
    </row>
    <row r="408" spans="1:10" ht="24" x14ac:dyDescent="0.2">
      <c r="A408" s="170"/>
      <c r="B408" s="165"/>
      <c r="C408" s="171"/>
      <c r="D408" s="178"/>
      <c r="E408" s="173"/>
      <c r="F408" s="180"/>
      <c r="G408" s="180"/>
      <c r="H408" s="180"/>
      <c r="I408" s="115" t="s">
        <v>12</v>
      </c>
      <c r="J408" s="110"/>
    </row>
    <row r="409" spans="1:10" x14ac:dyDescent="0.2">
      <c r="A409" s="170"/>
      <c r="B409" s="165"/>
      <c r="C409" s="171"/>
      <c r="D409" s="178"/>
      <c r="E409" s="173" t="s">
        <v>533</v>
      </c>
      <c r="F409" s="180" t="s">
        <v>16</v>
      </c>
      <c r="G409" s="180">
        <v>30</v>
      </c>
      <c r="H409" s="180" t="s">
        <v>918</v>
      </c>
      <c r="I409" s="115" t="s">
        <v>13</v>
      </c>
      <c r="J409" s="110"/>
    </row>
    <row r="410" spans="1:10" x14ac:dyDescent="0.2">
      <c r="A410" s="170"/>
      <c r="B410" s="165"/>
      <c r="C410" s="171"/>
      <c r="D410" s="178"/>
      <c r="E410" s="173"/>
      <c r="F410" s="180"/>
      <c r="G410" s="180"/>
      <c r="H410" s="180"/>
      <c r="I410" s="115" t="s">
        <v>14</v>
      </c>
      <c r="J410" s="110"/>
    </row>
    <row r="411" spans="1:10" x14ac:dyDescent="0.2">
      <c r="A411" s="170"/>
      <c r="B411" s="165"/>
      <c r="C411" s="171"/>
      <c r="D411" s="178"/>
      <c r="E411" s="173"/>
      <c r="F411" s="180"/>
      <c r="G411" s="180"/>
      <c r="H411" s="180"/>
      <c r="I411" s="115" t="s">
        <v>15</v>
      </c>
      <c r="J411" s="110">
        <v>9</v>
      </c>
    </row>
    <row r="412" spans="1:10" ht="25.5" customHeight="1" x14ac:dyDescent="0.2">
      <c r="A412" s="27" t="s">
        <v>147</v>
      </c>
      <c r="B412" s="114" t="s">
        <v>151</v>
      </c>
      <c r="C412" s="40"/>
      <c r="D412" s="40"/>
      <c r="E412" s="33"/>
      <c r="F412" s="35"/>
      <c r="G412" s="48"/>
      <c r="H412" s="48"/>
      <c r="I412" s="40"/>
      <c r="J412" s="121">
        <f>SUM(J413:J419)</f>
        <v>7</v>
      </c>
    </row>
    <row r="413" spans="1:10" ht="24" x14ac:dyDescent="0.2">
      <c r="A413" s="170"/>
      <c r="B413" s="165"/>
      <c r="C413" s="171" t="s">
        <v>511</v>
      </c>
      <c r="D413" s="178" t="s">
        <v>576</v>
      </c>
      <c r="E413" s="173" t="s">
        <v>152</v>
      </c>
      <c r="F413" s="227" t="s">
        <v>38</v>
      </c>
      <c r="G413" s="180">
        <v>2</v>
      </c>
      <c r="H413" s="180" t="s">
        <v>918</v>
      </c>
      <c r="I413" s="115" t="s">
        <v>8</v>
      </c>
      <c r="J413" s="110"/>
    </row>
    <row r="414" spans="1:10" ht="24" x14ac:dyDescent="0.2">
      <c r="A414" s="170"/>
      <c r="B414" s="165"/>
      <c r="C414" s="171"/>
      <c r="D414" s="178"/>
      <c r="E414" s="173"/>
      <c r="F414" s="227"/>
      <c r="G414" s="180"/>
      <c r="H414" s="180"/>
      <c r="I414" s="115" t="s">
        <v>10</v>
      </c>
      <c r="J414" s="110">
        <v>7</v>
      </c>
    </row>
    <row r="415" spans="1:10" x14ac:dyDescent="0.2">
      <c r="A415" s="170"/>
      <c r="B415" s="165"/>
      <c r="C415" s="171"/>
      <c r="D415" s="178"/>
      <c r="E415" s="173"/>
      <c r="F415" s="227"/>
      <c r="G415" s="180"/>
      <c r="H415" s="180"/>
      <c r="I415" s="115" t="s">
        <v>11</v>
      </c>
      <c r="J415" s="110"/>
    </row>
    <row r="416" spans="1:10" ht="24" x14ac:dyDescent="0.2">
      <c r="A416" s="170"/>
      <c r="B416" s="165"/>
      <c r="C416" s="171"/>
      <c r="D416" s="178"/>
      <c r="E416" s="173"/>
      <c r="F416" s="227"/>
      <c r="G416" s="180"/>
      <c r="H416" s="180"/>
      <c r="I416" s="115" t="s">
        <v>12</v>
      </c>
      <c r="J416" s="110"/>
    </row>
    <row r="417" spans="1:10" x14ac:dyDescent="0.2">
      <c r="A417" s="170"/>
      <c r="B417" s="165"/>
      <c r="C417" s="171"/>
      <c r="D417" s="178"/>
      <c r="E417" s="173"/>
      <c r="F417" s="227"/>
      <c r="G417" s="180"/>
      <c r="H417" s="180"/>
      <c r="I417" s="115" t="s">
        <v>13</v>
      </c>
      <c r="J417" s="110"/>
    </row>
    <row r="418" spans="1:10" x14ac:dyDescent="0.2">
      <c r="A418" s="170"/>
      <c r="B418" s="165"/>
      <c r="C418" s="171"/>
      <c r="D418" s="178"/>
      <c r="E418" s="173"/>
      <c r="F418" s="227"/>
      <c r="G418" s="180"/>
      <c r="H418" s="180"/>
      <c r="I418" s="115" t="s">
        <v>14</v>
      </c>
      <c r="J418" s="110"/>
    </row>
    <row r="419" spans="1:10" x14ac:dyDescent="0.2">
      <c r="A419" s="170"/>
      <c r="B419" s="165"/>
      <c r="C419" s="171"/>
      <c r="D419" s="178"/>
      <c r="E419" s="173"/>
      <c r="F419" s="227"/>
      <c r="G419" s="180"/>
      <c r="H419" s="180"/>
      <c r="I419" s="115" t="s">
        <v>15</v>
      </c>
      <c r="J419" s="110"/>
    </row>
    <row r="420" spans="1:10" ht="25.5" customHeight="1" x14ac:dyDescent="0.2">
      <c r="A420" s="27" t="s">
        <v>791</v>
      </c>
      <c r="B420" s="114" t="s">
        <v>792</v>
      </c>
      <c r="C420" s="40"/>
      <c r="D420" s="40"/>
      <c r="E420" s="33"/>
      <c r="F420" s="35"/>
      <c r="G420" s="48"/>
      <c r="H420" s="48"/>
      <c r="I420" s="40"/>
      <c r="J420" s="121">
        <f>SUM(J421:J427)</f>
        <v>0</v>
      </c>
    </row>
    <row r="421" spans="1:10" ht="24" x14ac:dyDescent="0.2">
      <c r="A421" s="170"/>
      <c r="B421" s="165"/>
      <c r="C421" s="171" t="s">
        <v>511</v>
      </c>
      <c r="D421" s="178" t="s">
        <v>793</v>
      </c>
      <c r="E421" s="173" t="s">
        <v>43</v>
      </c>
      <c r="F421" s="227" t="s">
        <v>38</v>
      </c>
      <c r="G421" s="180">
        <v>2465</v>
      </c>
      <c r="H421" s="180" t="s">
        <v>918</v>
      </c>
      <c r="I421" s="115" t="s">
        <v>8</v>
      </c>
      <c r="J421" s="110"/>
    </row>
    <row r="422" spans="1:10" ht="24" x14ac:dyDescent="0.2">
      <c r="A422" s="170"/>
      <c r="B422" s="165"/>
      <c r="C422" s="171"/>
      <c r="D422" s="178"/>
      <c r="E422" s="173"/>
      <c r="F422" s="227"/>
      <c r="G422" s="180"/>
      <c r="H422" s="180"/>
      <c r="I422" s="115" t="s">
        <v>10</v>
      </c>
      <c r="J422" s="110"/>
    </row>
    <row r="423" spans="1:10" x14ac:dyDescent="0.2">
      <c r="A423" s="170"/>
      <c r="B423" s="165"/>
      <c r="C423" s="171"/>
      <c r="D423" s="178"/>
      <c r="E423" s="173"/>
      <c r="F423" s="227"/>
      <c r="G423" s="180"/>
      <c r="H423" s="180"/>
      <c r="I423" s="115" t="s">
        <v>11</v>
      </c>
      <c r="J423" s="110"/>
    </row>
    <row r="424" spans="1:10" ht="24" x14ac:dyDescent="0.2">
      <c r="A424" s="170"/>
      <c r="B424" s="165"/>
      <c r="C424" s="171"/>
      <c r="D424" s="178"/>
      <c r="E424" s="173"/>
      <c r="F424" s="227"/>
      <c r="G424" s="180"/>
      <c r="H424" s="180"/>
      <c r="I424" s="115" t="s">
        <v>12</v>
      </c>
      <c r="J424" s="110"/>
    </row>
    <row r="425" spans="1:10" x14ac:dyDescent="0.2">
      <c r="A425" s="170"/>
      <c r="B425" s="165"/>
      <c r="C425" s="171"/>
      <c r="D425" s="178"/>
      <c r="E425" s="173"/>
      <c r="F425" s="227"/>
      <c r="G425" s="180"/>
      <c r="H425" s="180"/>
      <c r="I425" s="115" t="s">
        <v>13</v>
      </c>
      <c r="J425" s="110"/>
    </row>
    <row r="426" spans="1:10" x14ac:dyDescent="0.2">
      <c r="A426" s="170"/>
      <c r="B426" s="165"/>
      <c r="C426" s="171"/>
      <c r="D426" s="178"/>
      <c r="E426" s="173"/>
      <c r="F426" s="227"/>
      <c r="G426" s="180"/>
      <c r="H426" s="180"/>
      <c r="I426" s="115" t="s">
        <v>14</v>
      </c>
      <c r="J426" s="110"/>
    </row>
    <row r="427" spans="1:10" x14ac:dyDescent="0.2">
      <c r="A427" s="170"/>
      <c r="B427" s="165"/>
      <c r="C427" s="171"/>
      <c r="D427" s="178"/>
      <c r="E427" s="173"/>
      <c r="F427" s="227"/>
      <c r="G427" s="180"/>
      <c r="H427" s="180"/>
      <c r="I427" s="115" t="s">
        <v>15</v>
      </c>
      <c r="J427" s="110"/>
    </row>
    <row r="428" spans="1:10" ht="25.5" customHeight="1" x14ac:dyDescent="0.2">
      <c r="A428" s="27" t="s">
        <v>794</v>
      </c>
      <c r="B428" s="114" t="s">
        <v>796</v>
      </c>
      <c r="C428" s="40"/>
      <c r="D428" s="40"/>
      <c r="E428" s="33"/>
      <c r="F428" s="35"/>
      <c r="G428" s="48"/>
      <c r="H428" s="48"/>
      <c r="I428" s="40"/>
      <c r="J428" s="121">
        <f>SUM(J429:J435)</f>
        <v>4</v>
      </c>
    </row>
    <row r="429" spans="1:10" ht="24" x14ac:dyDescent="0.2">
      <c r="A429" s="170"/>
      <c r="B429" s="165"/>
      <c r="C429" s="171" t="s">
        <v>511</v>
      </c>
      <c r="D429" s="178" t="s">
        <v>795</v>
      </c>
      <c r="E429" s="173" t="s">
        <v>797</v>
      </c>
      <c r="F429" s="227" t="s">
        <v>38</v>
      </c>
      <c r="G429" s="180">
        <v>2</v>
      </c>
      <c r="H429" s="180" t="s">
        <v>918</v>
      </c>
      <c r="I429" s="115" t="s">
        <v>8</v>
      </c>
      <c r="J429" s="110"/>
    </row>
    <row r="430" spans="1:10" ht="24" x14ac:dyDescent="0.2">
      <c r="A430" s="170"/>
      <c r="B430" s="165"/>
      <c r="C430" s="171"/>
      <c r="D430" s="178"/>
      <c r="E430" s="173"/>
      <c r="F430" s="227"/>
      <c r="G430" s="180"/>
      <c r="H430" s="180"/>
      <c r="I430" s="115" t="s">
        <v>10</v>
      </c>
      <c r="J430" s="110"/>
    </row>
    <row r="431" spans="1:10" x14ac:dyDescent="0.2">
      <c r="A431" s="170"/>
      <c r="B431" s="165"/>
      <c r="C431" s="171"/>
      <c r="D431" s="178"/>
      <c r="E431" s="173" t="s">
        <v>574</v>
      </c>
      <c r="F431" s="227" t="s">
        <v>16</v>
      </c>
      <c r="G431" s="180">
        <v>2</v>
      </c>
      <c r="H431" s="180" t="s">
        <v>918</v>
      </c>
      <c r="I431" s="115" t="s">
        <v>11</v>
      </c>
      <c r="J431" s="110"/>
    </row>
    <row r="432" spans="1:10" ht="24" x14ac:dyDescent="0.2">
      <c r="A432" s="170"/>
      <c r="B432" s="165"/>
      <c r="C432" s="171"/>
      <c r="D432" s="178"/>
      <c r="E432" s="173"/>
      <c r="F432" s="227"/>
      <c r="G432" s="180"/>
      <c r="H432" s="180"/>
      <c r="I432" s="115" t="s">
        <v>12</v>
      </c>
      <c r="J432" s="110"/>
    </row>
    <row r="433" spans="1:10" x14ac:dyDescent="0.2">
      <c r="A433" s="170"/>
      <c r="B433" s="165"/>
      <c r="C433" s="171"/>
      <c r="D433" s="178"/>
      <c r="E433" s="173" t="s">
        <v>533</v>
      </c>
      <c r="F433" s="227" t="s">
        <v>16</v>
      </c>
      <c r="G433" s="180">
        <v>2</v>
      </c>
      <c r="H433" s="180" t="s">
        <v>918</v>
      </c>
      <c r="I433" s="115" t="s">
        <v>13</v>
      </c>
      <c r="J433" s="110"/>
    </row>
    <row r="434" spans="1:10" x14ac:dyDescent="0.2">
      <c r="A434" s="170"/>
      <c r="B434" s="165"/>
      <c r="C434" s="171"/>
      <c r="D434" s="178"/>
      <c r="E434" s="173"/>
      <c r="F434" s="227"/>
      <c r="G434" s="180"/>
      <c r="H434" s="180"/>
      <c r="I434" s="115" t="s">
        <v>14</v>
      </c>
      <c r="J434" s="110"/>
    </row>
    <row r="435" spans="1:10" x14ac:dyDescent="0.2">
      <c r="A435" s="170"/>
      <c r="B435" s="165"/>
      <c r="C435" s="171"/>
      <c r="D435" s="178"/>
      <c r="E435" s="173"/>
      <c r="F435" s="227"/>
      <c r="G435" s="180"/>
      <c r="H435" s="180"/>
      <c r="I435" s="115" t="s">
        <v>15</v>
      </c>
      <c r="J435" s="110">
        <v>4</v>
      </c>
    </row>
    <row r="436" spans="1:10" ht="15.75" customHeight="1" thickBot="1" x14ac:dyDescent="0.25">
      <c r="A436" s="205" t="s">
        <v>56</v>
      </c>
      <c r="B436" s="206"/>
      <c r="C436" s="206"/>
      <c r="D436" s="206"/>
      <c r="E436" s="206"/>
      <c r="F436" s="206"/>
      <c r="G436" s="206"/>
      <c r="H436" s="206"/>
      <c r="I436" s="206"/>
      <c r="J436" s="122">
        <f>SUM(J9,J17,J25,J33,J90,J98,J106,J114,J122,J130,J138,J163,J171,J179,J187,J195,J203,J211,J219,J227,J235,J268,J276,J284,J292,J300,J308,J316,J324,,J332,J340,J348,J356,J364,J372,J380,J388,J396,J404,J412)</f>
        <v>16494</v>
      </c>
    </row>
    <row r="437" spans="1:10" ht="12.75" thickBot="1" x14ac:dyDescent="0.25">
      <c r="A437" s="111" t="s">
        <v>57</v>
      </c>
      <c r="B437" s="111"/>
      <c r="C437" s="111"/>
      <c r="D437" s="111"/>
      <c r="I437" s="111"/>
      <c r="J437" s="111"/>
    </row>
    <row r="438" spans="1:10" ht="24" x14ac:dyDescent="0.2">
      <c r="A438" s="2"/>
      <c r="B438" s="3" t="s">
        <v>58</v>
      </c>
      <c r="C438" s="79">
        <f>SUM(C439:C445)</f>
        <v>6236.7999999999993</v>
      </c>
      <c r="D438" s="18"/>
      <c r="F438" s="17"/>
      <c r="H438" s="55"/>
      <c r="I438" s="23"/>
    </row>
    <row r="439" spans="1:10" x14ac:dyDescent="0.2">
      <c r="A439" s="4"/>
      <c r="B439" s="5" t="s">
        <v>59</v>
      </c>
      <c r="C439" s="80" t="s">
        <v>9</v>
      </c>
      <c r="D439" s="18"/>
      <c r="F439" s="17"/>
      <c r="H439" s="55"/>
      <c r="I439" s="57"/>
    </row>
    <row r="440" spans="1:10" ht="24" x14ac:dyDescent="0.2">
      <c r="A440" s="4"/>
      <c r="B440" s="6" t="s">
        <v>8</v>
      </c>
      <c r="C440" s="81">
        <f>SUMIF($I$8:$I$436,$B440,J$8:J$436)</f>
        <v>4245.7</v>
      </c>
      <c r="D440" s="18"/>
      <c r="F440" s="17"/>
      <c r="H440" s="12"/>
      <c r="I440" s="59"/>
    </row>
    <row r="441" spans="1:10" ht="24" x14ac:dyDescent="0.2">
      <c r="A441" s="4"/>
      <c r="B441" s="6" t="s">
        <v>10</v>
      </c>
      <c r="C441" s="81">
        <f t="shared" ref="C441:C446" si="10">SUMIF($I$8:$I$436,$B441,J$8:J$436)</f>
        <v>1625.6999999999998</v>
      </c>
      <c r="D441" s="18"/>
      <c r="F441" s="17"/>
      <c r="H441" s="12"/>
      <c r="I441" s="59"/>
    </row>
    <row r="442" spans="1:10" x14ac:dyDescent="0.2">
      <c r="A442" s="4"/>
      <c r="B442" s="6" t="s">
        <v>11</v>
      </c>
      <c r="C442" s="81">
        <f t="shared" si="10"/>
        <v>115.4</v>
      </c>
      <c r="D442" s="18"/>
      <c r="F442" s="17"/>
      <c r="H442" s="12"/>
      <c r="I442" s="59"/>
    </row>
    <row r="443" spans="1:10" ht="24" x14ac:dyDescent="0.2">
      <c r="A443" s="4"/>
      <c r="B443" s="6" t="s">
        <v>12</v>
      </c>
      <c r="C443" s="81">
        <f t="shared" si="10"/>
        <v>0</v>
      </c>
      <c r="D443" s="18"/>
      <c r="F443" s="17"/>
      <c r="H443" s="12"/>
      <c r="I443" s="59"/>
    </row>
    <row r="444" spans="1:10" x14ac:dyDescent="0.2">
      <c r="A444" s="4"/>
      <c r="B444" s="6" t="s">
        <v>13</v>
      </c>
      <c r="C444" s="81">
        <f t="shared" si="10"/>
        <v>250</v>
      </c>
      <c r="D444" s="18"/>
      <c r="F444" s="17"/>
      <c r="H444" s="12"/>
      <c r="I444" s="59"/>
    </row>
    <row r="445" spans="1:10" x14ac:dyDescent="0.2">
      <c r="A445" s="4"/>
      <c r="B445" s="6" t="s">
        <v>14</v>
      </c>
      <c r="C445" s="81">
        <f t="shared" si="10"/>
        <v>0</v>
      </c>
      <c r="D445" s="18"/>
      <c r="F445" s="17"/>
      <c r="H445" s="12"/>
      <c r="I445" s="59"/>
    </row>
    <row r="446" spans="1:10" ht="12.75" thickBot="1" x14ac:dyDescent="0.25">
      <c r="A446" s="7"/>
      <c r="B446" s="20" t="s">
        <v>15</v>
      </c>
      <c r="C446" s="80">
        <f t="shared" si="10"/>
        <v>10415.4</v>
      </c>
      <c r="D446" s="18"/>
      <c r="F446" s="17"/>
      <c r="H446" s="55"/>
      <c r="I446" s="61"/>
    </row>
    <row r="447" spans="1:10" ht="24.75" thickBot="1" x14ac:dyDescent="0.25">
      <c r="A447" s="8"/>
      <c r="B447" s="9" t="s">
        <v>56</v>
      </c>
      <c r="C447" s="83">
        <f>SUM(C438+C446)</f>
        <v>16652.199999999997</v>
      </c>
      <c r="D447" s="18"/>
      <c r="G447" s="18"/>
      <c r="H447" s="12"/>
      <c r="I447" s="63"/>
    </row>
    <row r="448" spans="1:10" ht="12.75" thickBot="1" x14ac:dyDescent="0.25">
      <c r="A448" s="10"/>
      <c r="B448" s="10" t="s">
        <v>60</v>
      </c>
      <c r="C448" s="82">
        <f>J25+J122+J203</f>
        <v>330</v>
      </c>
      <c r="D448" s="18"/>
      <c r="G448" s="18"/>
      <c r="H448" s="12"/>
      <c r="I448" s="65"/>
    </row>
    <row r="449" spans="1:10" x14ac:dyDescent="0.2">
      <c r="A449" s="14" t="s">
        <v>61</v>
      </c>
      <c r="B449" s="15" t="s">
        <v>62</v>
      </c>
      <c r="J449" s="17"/>
    </row>
    <row r="450" spans="1:10" ht="15.75" customHeight="1" x14ac:dyDescent="0.2">
      <c r="A450" s="14" t="s">
        <v>63</v>
      </c>
      <c r="B450" s="15" t="s">
        <v>64</v>
      </c>
      <c r="J450" s="23"/>
    </row>
    <row r="451" spans="1:10" x14ac:dyDescent="0.2">
      <c r="A451" s="14" t="s">
        <v>65</v>
      </c>
      <c r="B451" s="15" t="s">
        <v>66</v>
      </c>
      <c r="J451" s="25"/>
    </row>
    <row r="452" spans="1:10" x14ac:dyDescent="0.2">
      <c r="A452" s="14" t="s">
        <v>67</v>
      </c>
      <c r="B452" s="18" t="s">
        <v>68</v>
      </c>
    </row>
    <row r="453" spans="1:10" x14ac:dyDescent="0.2">
      <c r="A453" s="14" t="s">
        <v>69</v>
      </c>
      <c r="B453" s="15" t="s">
        <v>70</v>
      </c>
    </row>
    <row r="454" spans="1:10" x14ac:dyDescent="0.2">
      <c r="A454" s="14" t="s">
        <v>71</v>
      </c>
      <c r="B454" s="15" t="s">
        <v>72</v>
      </c>
    </row>
    <row r="455" spans="1:10" x14ac:dyDescent="0.2">
      <c r="A455" s="14" t="s">
        <v>73</v>
      </c>
      <c r="B455" s="15" t="s">
        <v>74</v>
      </c>
    </row>
    <row r="456" spans="1:10" x14ac:dyDescent="0.2">
      <c r="A456" s="14" t="s">
        <v>75</v>
      </c>
      <c r="B456" s="15" t="s">
        <v>76</v>
      </c>
    </row>
    <row r="457" spans="1:10" x14ac:dyDescent="0.2">
      <c r="A457" s="14" t="s">
        <v>77</v>
      </c>
      <c r="B457" s="15" t="s">
        <v>78</v>
      </c>
    </row>
    <row r="458" spans="1:10" ht="13.5" customHeight="1" x14ac:dyDescent="0.2">
      <c r="A458" s="14" t="s">
        <v>79</v>
      </c>
      <c r="B458" s="15" t="s">
        <v>80</v>
      </c>
    </row>
    <row r="459" spans="1:10" x14ac:dyDescent="0.2">
      <c r="A459" s="14" t="s">
        <v>81</v>
      </c>
      <c r="B459" s="15" t="s">
        <v>82</v>
      </c>
    </row>
    <row r="464" spans="1:10" ht="12.75" customHeight="1" x14ac:dyDescent="0.2"/>
    <row r="467" ht="13.5" customHeight="1" x14ac:dyDescent="0.2"/>
    <row r="468" ht="13.5" customHeight="1" x14ac:dyDescent="0.2"/>
  </sheetData>
  <dataConsolidate/>
  <mergeCells count="590">
    <mergeCell ref="H207:H210"/>
    <mergeCell ref="D236:D242"/>
    <mergeCell ref="D413:D419"/>
    <mergeCell ref="E413:E419"/>
    <mergeCell ref="F413:F419"/>
    <mergeCell ref="G413:G419"/>
    <mergeCell ref="H413:H419"/>
    <mergeCell ref="D405:D411"/>
    <mergeCell ref="E405:E406"/>
    <mergeCell ref="F405:F406"/>
    <mergeCell ref="G405:G406"/>
    <mergeCell ref="H405:H406"/>
    <mergeCell ref="E407:E408"/>
    <mergeCell ref="F407:F408"/>
    <mergeCell ref="G407:G408"/>
    <mergeCell ref="H407:H408"/>
    <mergeCell ref="E409:E411"/>
    <mergeCell ref="F409:F411"/>
    <mergeCell ref="G409:G411"/>
    <mergeCell ref="H409:H411"/>
    <mergeCell ref="D397:D403"/>
    <mergeCell ref="H222:H226"/>
    <mergeCell ref="G222:G226"/>
    <mergeCell ref="F222:F226"/>
    <mergeCell ref="D389:D395"/>
    <mergeCell ref="E389:E390"/>
    <mergeCell ref="F389:F390"/>
    <mergeCell ref="G389:G390"/>
    <mergeCell ref="H389:H390"/>
    <mergeCell ref="E391:E392"/>
    <mergeCell ref="F391:F392"/>
    <mergeCell ref="G391:G392"/>
    <mergeCell ref="H391:H392"/>
    <mergeCell ref="E393:E395"/>
    <mergeCell ref="F393:F395"/>
    <mergeCell ref="G393:G395"/>
    <mergeCell ref="H393:H395"/>
    <mergeCell ref="D381:D387"/>
    <mergeCell ref="E381:E382"/>
    <mergeCell ref="F381:F382"/>
    <mergeCell ref="G381:G382"/>
    <mergeCell ref="H381:H382"/>
    <mergeCell ref="E383:E384"/>
    <mergeCell ref="E385:E387"/>
    <mergeCell ref="F383:F384"/>
    <mergeCell ref="G383:G384"/>
    <mergeCell ref="H383:H384"/>
    <mergeCell ref="F385:F387"/>
    <mergeCell ref="G385:G387"/>
    <mergeCell ref="H385:H387"/>
    <mergeCell ref="D373:D379"/>
    <mergeCell ref="E373:E374"/>
    <mergeCell ref="F373:F374"/>
    <mergeCell ref="G373:G374"/>
    <mergeCell ref="H373:H374"/>
    <mergeCell ref="E375:E376"/>
    <mergeCell ref="F375:F376"/>
    <mergeCell ref="G375:G376"/>
    <mergeCell ref="H375:H376"/>
    <mergeCell ref="F377:F379"/>
    <mergeCell ref="G377:G379"/>
    <mergeCell ref="H377:H379"/>
    <mergeCell ref="E377:E379"/>
    <mergeCell ref="D5:D6"/>
    <mergeCell ref="E5:F5"/>
    <mergeCell ref="G5:H5"/>
    <mergeCell ref="B7:J7"/>
    <mergeCell ref="B8:J8"/>
    <mergeCell ref="D365:D371"/>
    <mergeCell ref="E365:E366"/>
    <mergeCell ref="F365:F366"/>
    <mergeCell ref="G365:G366"/>
    <mergeCell ref="H365:H366"/>
    <mergeCell ref="E367:E368"/>
    <mergeCell ref="F367:F368"/>
    <mergeCell ref="G367:G368"/>
    <mergeCell ref="H367:H368"/>
    <mergeCell ref="E369:E371"/>
    <mergeCell ref="F369:F371"/>
    <mergeCell ref="G369:G371"/>
    <mergeCell ref="H369:H371"/>
    <mergeCell ref="B277:B283"/>
    <mergeCell ref="G94:G97"/>
    <mergeCell ref="H94:H97"/>
    <mergeCell ref="F99:F105"/>
    <mergeCell ref="F14:F16"/>
    <mergeCell ref="H14:H16"/>
    <mergeCell ref="E14:E16"/>
    <mergeCell ref="D14:D16"/>
    <mergeCell ref="A91:A97"/>
    <mergeCell ref="A99:A105"/>
    <mergeCell ref="B99:B105"/>
    <mergeCell ref="C99:C105"/>
    <mergeCell ref="D99:D105"/>
    <mergeCell ref="E99:E105"/>
    <mergeCell ref="A18:A24"/>
    <mergeCell ref="A34:A40"/>
    <mergeCell ref="A42:A48"/>
    <mergeCell ref="B42:B48"/>
    <mergeCell ref="C42:C48"/>
    <mergeCell ref="D42:D48"/>
    <mergeCell ref="A58:A64"/>
    <mergeCell ref="B58:B64"/>
    <mergeCell ref="C58:C64"/>
    <mergeCell ref="D58:D64"/>
    <mergeCell ref="E58:E64"/>
    <mergeCell ref="A74:A80"/>
    <mergeCell ref="B74:B80"/>
    <mergeCell ref="C74:C80"/>
    <mergeCell ref="D74:D80"/>
    <mergeCell ref="A66:A72"/>
    <mergeCell ref="A4:J4"/>
    <mergeCell ref="A5:A6"/>
    <mergeCell ref="B5:B6"/>
    <mergeCell ref="C5:C6"/>
    <mergeCell ref="I5:I6"/>
    <mergeCell ref="J5:J6"/>
    <mergeCell ref="A436:I436"/>
    <mergeCell ref="B162:J162"/>
    <mergeCell ref="A164:A170"/>
    <mergeCell ref="B164:B170"/>
    <mergeCell ref="C164:C170"/>
    <mergeCell ref="D164:D170"/>
    <mergeCell ref="E164:E170"/>
    <mergeCell ref="F164:F170"/>
    <mergeCell ref="G164:G170"/>
    <mergeCell ref="B267:J267"/>
    <mergeCell ref="A277:A283"/>
    <mergeCell ref="A269:A275"/>
    <mergeCell ref="B269:B275"/>
    <mergeCell ref="C269:C275"/>
    <mergeCell ref="C277:C283"/>
    <mergeCell ref="A10:A16"/>
    <mergeCell ref="B10:B16"/>
    <mergeCell ref="C10:C16"/>
    <mergeCell ref="G14:G16"/>
    <mergeCell ref="B89:J89"/>
    <mergeCell ref="C91:C97"/>
    <mergeCell ref="B91:B97"/>
    <mergeCell ref="D91:D97"/>
    <mergeCell ref="E91:E93"/>
    <mergeCell ref="F91:F93"/>
    <mergeCell ref="G91:G93"/>
    <mergeCell ref="H91:H93"/>
    <mergeCell ref="E94:E97"/>
    <mergeCell ref="F94:F97"/>
    <mergeCell ref="D34:D40"/>
    <mergeCell ref="E34:E40"/>
    <mergeCell ref="F34:F40"/>
    <mergeCell ref="G34:G40"/>
    <mergeCell ref="H34:H40"/>
    <mergeCell ref="C18:C24"/>
    <mergeCell ref="B18:B24"/>
    <mergeCell ref="B34:B40"/>
    <mergeCell ref="C34:C40"/>
    <mergeCell ref="D18:D24"/>
    <mergeCell ref="E18:E24"/>
    <mergeCell ref="F18:F24"/>
    <mergeCell ref="G18:G24"/>
    <mergeCell ref="H18:H24"/>
    <mergeCell ref="G99:G105"/>
    <mergeCell ref="H99:H105"/>
    <mergeCell ref="A107:A113"/>
    <mergeCell ref="B107:B113"/>
    <mergeCell ref="C107:C113"/>
    <mergeCell ref="D107:D113"/>
    <mergeCell ref="A26:A32"/>
    <mergeCell ref="B26:B32"/>
    <mergeCell ref="C26:C32"/>
    <mergeCell ref="D26:D32"/>
    <mergeCell ref="E26:E28"/>
    <mergeCell ref="F26:F28"/>
    <mergeCell ref="G26:G28"/>
    <mergeCell ref="H26:H28"/>
    <mergeCell ref="E29:E32"/>
    <mergeCell ref="F29:F32"/>
    <mergeCell ref="G29:G32"/>
    <mergeCell ref="H29:H32"/>
    <mergeCell ref="H66:H72"/>
    <mergeCell ref="A50:A56"/>
    <mergeCell ref="B50:B56"/>
    <mergeCell ref="C50:C56"/>
    <mergeCell ref="D50:D56"/>
    <mergeCell ref="A123:A129"/>
    <mergeCell ref="A115:A121"/>
    <mergeCell ref="G115:G121"/>
    <mergeCell ref="H115:H121"/>
    <mergeCell ref="D123:D129"/>
    <mergeCell ref="F123:F125"/>
    <mergeCell ref="G123:G125"/>
    <mergeCell ref="H123:H125"/>
    <mergeCell ref="F126:F129"/>
    <mergeCell ref="G126:G129"/>
    <mergeCell ref="H126:H129"/>
    <mergeCell ref="E123:E125"/>
    <mergeCell ref="E126:E129"/>
    <mergeCell ref="E115:E121"/>
    <mergeCell ref="B115:B121"/>
    <mergeCell ref="C115:C121"/>
    <mergeCell ref="D115:D121"/>
    <mergeCell ref="F115:F121"/>
    <mergeCell ref="C123:C129"/>
    <mergeCell ref="B123:B129"/>
    <mergeCell ref="H131:H137"/>
    <mergeCell ref="A131:A137"/>
    <mergeCell ref="B131:B137"/>
    <mergeCell ref="C131:C137"/>
    <mergeCell ref="D131:D137"/>
    <mergeCell ref="E131:E137"/>
    <mergeCell ref="D142:D145"/>
    <mergeCell ref="E142:E145"/>
    <mergeCell ref="F142:F145"/>
    <mergeCell ref="G142:G145"/>
    <mergeCell ref="H142:H145"/>
    <mergeCell ref="H139:H141"/>
    <mergeCell ref="G139:G141"/>
    <mergeCell ref="F139:F141"/>
    <mergeCell ref="E139:E141"/>
    <mergeCell ref="D139:D141"/>
    <mergeCell ref="C139:C145"/>
    <mergeCell ref="B139:B145"/>
    <mergeCell ref="A139:A145"/>
    <mergeCell ref="F131:F137"/>
    <mergeCell ref="G131:G137"/>
    <mergeCell ref="A188:A194"/>
    <mergeCell ref="B188:B194"/>
    <mergeCell ref="C188:C194"/>
    <mergeCell ref="D188:D194"/>
    <mergeCell ref="E188:E194"/>
    <mergeCell ref="H164:H170"/>
    <mergeCell ref="A172:A178"/>
    <mergeCell ref="B172:B178"/>
    <mergeCell ref="C172:C178"/>
    <mergeCell ref="D172:D178"/>
    <mergeCell ref="H176:H178"/>
    <mergeCell ref="G176:G178"/>
    <mergeCell ref="F176:F178"/>
    <mergeCell ref="E176:E178"/>
    <mergeCell ref="H174:H175"/>
    <mergeCell ref="H172:H173"/>
    <mergeCell ref="E174:E175"/>
    <mergeCell ref="G174:G175"/>
    <mergeCell ref="F174:F175"/>
    <mergeCell ref="E172:E173"/>
    <mergeCell ref="F172:F173"/>
    <mergeCell ref="G172:G173"/>
    <mergeCell ref="A413:A419"/>
    <mergeCell ref="B413:B419"/>
    <mergeCell ref="A405:A411"/>
    <mergeCell ref="B405:B411"/>
    <mergeCell ref="A397:A403"/>
    <mergeCell ref="B397:B403"/>
    <mergeCell ref="F228:F234"/>
    <mergeCell ref="G228:G234"/>
    <mergeCell ref="H228:H234"/>
    <mergeCell ref="A236:A242"/>
    <mergeCell ref="B236:B242"/>
    <mergeCell ref="C236:C242"/>
    <mergeCell ref="E236:E238"/>
    <mergeCell ref="E239:E242"/>
    <mergeCell ref="F236:F238"/>
    <mergeCell ref="F239:F242"/>
    <mergeCell ref="G236:G238"/>
    <mergeCell ref="H236:H238"/>
    <mergeCell ref="G239:G242"/>
    <mergeCell ref="H239:H242"/>
    <mergeCell ref="A228:A234"/>
    <mergeCell ref="B228:B234"/>
    <mergeCell ref="C228:C234"/>
    <mergeCell ref="D228:D234"/>
    <mergeCell ref="A365:A371"/>
    <mergeCell ref="B365:B371"/>
    <mergeCell ref="A357:A363"/>
    <mergeCell ref="B357:B363"/>
    <mergeCell ref="A349:A355"/>
    <mergeCell ref="B349:B355"/>
    <mergeCell ref="A389:A395"/>
    <mergeCell ref="B389:B395"/>
    <mergeCell ref="A381:A387"/>
    <mergeCell ref="B381:B387"/>
    <mergeCell ref="A373:A379"/>
    <mergeCell ref="B373:B379"/>
    <mergeCell ref="A325:A331"/>
    <mergeCell ref="B325:B331"/>
    <mergeCell ref="A317:A323"/>
    <mergeCell ref="B317:B323"/>
    <mergeCell ref="A309:A315"/>
    <mergeCell ref="B309:B315"/>
    <mergeCell ref="A341:A347"/>
    <mergeCell ref="B341:B347"/>
    <mergeCell ref="A333:A339"/>
    <mergeCell ref="B333:B339"/>
    <mergeCell ref="C389:C395"/>
    <mergeCell ref="C325:C331"/>
    <mergeCell ref="C333:C339"/>
    <mergeCell ref="C341:C347"/>
    <mergeCell ref="C349:C355"/>
    <mergeCell ref="C285:C291"/>
    <mergeCell ref="C293:C299"/>
    <mergeCell ref="C301:C307"/>
    <mergeCell ref="C309:C315"/>
    <mergeCell ref="C317:C323"/>
    <mergeCell ref="H269:H270"/>
    <mergeCell ref="F271:F272"/>
    <mergeCell ref="G271:G272"/>
    <mergeCell ref="H271:H272"/>
    <mergeCell ref="C397:C403"/>
    <mergeCell ref="C405:C411"/>
    <mergeCell ref="C413:C419"/>
    <mergeCell ref="D269:D275"/>
    <mergeCell ref="E269:E270"/>
    <mergeCell ref="E271:E272"/>
    <mergeCell ref="E273:E275"/>
    <mergeCell ref="D285:D287"/>
    <mergeCell ref="D288:D291"/>
    <mergeCell ref="E286:E287"/>
    <mergeCell ref="D293:D299"/>
    <mergeCell ref="E293:E295"/>
    <mergeCell ref="D301:D307"/>
    <mergeCell ref="E301:E303"/>
    <mergeCell ref="E304:E307"/>
    <mergeCell ref="D309:D315"/>
    <mergeCell ref="C357:C363"/>
    <mergeCell ref="C365:C371"/>
    <mergeCell ref="C373:C379"/>
    <mergeCell ref="C381:C387"/>
    <mergeCell ref="H296:H299"/>
    <mergeCell ref="F286:F287"/>
    <mergeCell ref="G286:G287"/>
    <mergeCell ref="H286:H287"/>
    <mergeCell ref="E290:E291"/>
    <mergeCell ref="F290:F291"/>
    <mergeCell ref="G290:G291"/>
    <mergeCell ref="H290:H291"/>
    <mergeCell ref="F273:F275"/>
    <mergeCell ref="G273:G275"/>
    <mergeCell ref="H273:H275"/>
    <mergeCell ref="E277:E278"/>
    <mergeCell ref="E279:E280"/>
    <mergeCell ref="E281:E283"/>
    <mergeCell ref="F277:F278"/>
    <mergeCell ref="G277:G278"/>
    <mergeCell ref="H277:H278"/>
    <mergeCell ref="F279:F280"/>
    <mergeCell ref="G279:G280"/>
    <mergeCell ref="H279:H280"/>
    <mergeCell ref="F281:F283"/>
    <mergeCell ref="G281:G283"/>
    <mergeCell ref="H281:H283"/>
    <mergeCell ref="H357:H358"/>
    <mergeCell ref="D349:D355"/>
    <mergeCell ref="E349:E351"/>
    <mergeCell ref="F349:F351"/>
    <mergeCell ref="G349:G351"/>
    <mergeCell ref="D357:D363"/>
    <mergeCell ref="H322:H323"/>
    <mergeCell ref="F319:F320"/>
    <mergeCell ref="G319:G320"/>
    <mergeCell ref="H319:H320"/>
    <mergeCell ref="G344:G347"/>
    <mergeCell ref="H344:H347"/>
    <mergeCell ref="E344:E347"/>
    <mergeCell ref="D333:D339"/>
    <mergeCell ref="E333:E335"/>
    <mergeCell ref="F333:F335"/>
    <mergeCell ref="G333:G335"/>
    <mergeCell ref="H333:H335"/>
    <mergeCell ref="E336:E339"/>
    <mergeCell ref="F336:F339"/>
    <mergeCell ref="G336:G339"/>
    <mergeCell ref="H336:H339"/>
    <mergeCell ref="E325:E331"/>
    <mergeCell ref="F325:F331"/>
    <mergeCell ref="E74:E80"/>
    <mergeCell ref="F74:F80"/>
    <mergeCell ref="G74:G80"/>
    <mergeCell ref="G325:G331"/>
    <mergeCell ref="E309:E315"/>
    <mergeCell ref="F309:F315"/>
    <mergeCell ref="G309:G315"/>
    <mergeCell ref="H309:H315"/>
    <mergeCell ref="D317:D323"/>
    <mergeCell ref="E317:E318"/>
    <mergeCell ref="F317:F318"/>
    <mergeCell ref="G317:G318"/>
    <mergeCell ref="H317:H318"/>
    <mergeCell ref="H325:H331"/>
    <mergeCell ref="F301:F303"/>
    <mergeCell ref="G301:G303"/>
    <mergeCell ref="H301:H303"/>
    <mergeCell ref="H304:H307"/>
    <mergeCell ref="G304:G307"/>
    <mergeCell ref="F304:F307"/>
    <mergeCell ref="H293:H295"/>
    <mergeCell ref="E296:E299"/>
    <mergeCell ref="F296:F299"/>
    <mergeCell ref="G296:G299"/>
    <mergeCell ref="E53:E56"/>
    <mergeCell ref="E50:E52"/>
    <mergeCell ref="F58:F64"/>
    <mergeCell ref="G58:G64"/>
    <mergeCell ref="H58:H64"/>
    <mergeCell ref="B66:B72"/>
    <mergeCell ref="C66:C72"/>
    <mergeCell ref="D66:D72"/>
    <mergeCell ref="E66:E72"/>
    <mergeCell ref="F66:F72"/>
    <mergeCell ref="G66:G72"/>
    <mergeCell ref="F147:F153"/>
    <mergeCell ref="H42:H48"/>
    <mergeCell ref="G42:G48"/>
    <mergeCell ref="F42:F48"/>
    <mergeCell ref="E42:E48"/>
    <mergeCell ref="G207:G210"/>
    <mergeCell ref="H155:H161"/>
    <mergeCell ref="G155:G161"/>
    <mergeCell ref="F155:F161"/>
    <mergeCell ref="E155:E161"/>
    <mergeCell ref="H180:H182"/>
    <mergeCell ref="E183:E186"/>
    <mergeCell ref="F183:F186"/>
    <mergeCell ref="G183:G186"/>
    <mergeCell ref="H183:H186"/>
    <mergeCell ref="H204:H206"/>
    <mergeCell ref="G180:G182"/>
    <mergeCell ref="H74:H80"/>
    <mergeCell ref="H53:H56"/>
    <mergeCell ref="G53:G56"/>
    <mergeCell ref="F53:F56"/>
    <mergeCell ref="H50:H52"/>
    <mergeCell ref="G50:G52"/>
    <mergeCell ref="F50:F52"/>
    <mergeCell ref="A252:A258"/>
    <mergeCell ref="E204:E206"/>
    <mergeCell ref="F207:F210"/>
    <mergeCell ref="D277:D283"/>
    <mergeCell ref="F269:F270"/>
    <mergeCell ref="A301:A307"/>
    <mergeCell ref="B301:B307"/>
    <mergeCell ref="A293:A299"/>
    <mergeCell ref="D155:D161"/>
    <mergeCell ref="B293:B299"/>
    <mergeCell ref="A285:A291"/>
    <mergeCell ref="B285:B291"/>
    <mergeCell ref="E228:E234"/>
    <mergeCell ref="A220:A226"/>
    <mergeCell ref="B220:B226"/>
    <mergeCell ref="C220:C226"/>
    <mergeCell ref="D220:D226"/>
    <mergeCell ref="A212:A218"/>
    <mergeCell ref="B212:B218"/>
    <mergeCell ref="C212:C218"/>
    <mergeCell ref="D212:D218"/>
    <mergeCell ref="E212:E218"/>
    <mergeCell ref="E220:E221"/>
    <mergeCell ref="E222:E226"/>
    <mergeCell ref="D341:D343"/>
    <mergeCell ref="D344:D347"/>
    <mergeCell ref="F344:F347"/>
    <mergeCell ref="B252:B258"/>
    <mergeCell ref="C252:C258"/>
    <mergeCell ref="D252:D258"/>
    <mergeCell ref="B260:B266"/>
    <mergeCell ref="C260:C266"/>
    <mergeCell ref="D260:D266"/>
    <mergeCell ref="D325:D331"/>
    <mergeCell ref="F322:F323"/>
    <mergeCell ref="G322:G323"/>
    <mergeCell ref="F293:F295"/>
    <mergeCell ref="G293:G295"/>
    <mergeCell ref="E260:E262"/>
    <mergeCell ref="F260:F262"/>
    <mergeCell ref="G260:G262"/>
    <mergeCell ref="E319:E320"/>
    <mergeCell ref="E263:E266"/>
    <mergeCell ref="F263:F266"/>
    <mergeCell ref="G263:G266"/>
    <mergeCell ref="G269:G270"/>
    <mergeCell ref="A421:A427"/>
    <mergeCell ref="B421:B427"/>
    <mergeCell ref="C421:C427"/>
    <mergeCell ref="D421:D427"/>
    <mergeCell ref="E421:E427"/>
    <mergeCell ref="F421:F427"/>
    <mergeCell ref="G421:G427"/>
    <mergeCell ref="H421:H427"/>
    <mergeCell ref="H349:H351"/>
    <mergeCell ref="E352:E355"/>
    <mergeCell ref="F352:F355"/>
    <mergeCell ref="G352:G355"/>
    <mergeCell ref="H352:H355"/>
    <mergeCell ref="E359:E360"/>
    <mergeCell ref="F359:F360"/>
    <mergeCell ref="G359:G360"/>
    <mergeCell ref="E357:E358"/>
    <mergeCell ref="F357:F358"/>
    <mergeCell ref="H359:H360"/>
    <mergeCell ref="F361:F363"/>
    <mergeCell ref="G361:G363"/>
    <mergeCell ref="H361:H363"/>
    <mergeCell ref="E361:E363"/>
    <mergeCell ref="G357:G358"/>
    <mergeCell ref="A429:A435"/>
    <mergeCell ref="B429:B435"/>
    <mergeCell ref="C429:C435"/>
    <mergeCell ref="D429:D435"/>
    <mergeCell ref="E429:E430"/>
    <mergeCell ref="E431:E432"/>
    <mergeCell ref="E433:E435"/>
    <mergeCell ref="H433:H435"/>
    <mergeCell ref="G433:G435"/>
    <mergeCell ref="F433:F435"/>
    <mergeCell ref="H431:H432"/>
    <mergeCell ref="G431:G432"/>
    <mergeCell ref="F431:F432"/>
    <mergeCell ref="H429:H430"/>
    <mergeCell ref="G429:G430"/>
    <mergeCell ref="F429:F430"/>
    <mergeCell ref="A82:A88"/>
    <mergeCell ref="B82:B88"/>
    <mergeCell ref="C82:C88"/>
    <mergeCell ref="D82:D88"/>
    <mergeCell ref="E82:E88"/>
    <mergeCell ref="F82:F88"/>
    <mergeCell ref="G82:G88"/>
    <mergeCell ref="H82:H88"/>
    <mergeCell ref="H212:H218"/>
    <mergeCell ref="F212:F218"/>
    <mergeCell ref="G212:G218"/>
    <mergeCell ref="A180:A186"/>
    <mergeCell ref="B180:B186"/>
    <mergeCell ref="C180:C186"/>
    <mergeCell ref="D180:D186"/>
    <mergeCell ref="E180:E182"/>
    <mergeCell ref="F180:F182"/>
    <mergeCell ref="A147:A153"/>
    <mergeCell ref="B147:B153"/>
    <mergeCell ref="C147:C153"/>
    <mergeCell ref="D147:D153"/>
    <mergeCell ref="E147:E153"/>
    <mergeCell ref="H147:H153"/>
    <mergeCell ref="G147:G153"/>
    <mergeCell ref="F220:F221"/>
    <mergeCell ref="G220:G221"/>
    <mergeCell ref="H220:H221"/>
    <mergeCell ref="A155:A161"/>
    <mergeCell ref="B155:B161"/>
    <mergeCell ref="C155:C161"/>
    <mergeCell ref="E207:E210"/>
    <mergeCell ref="F204:F206"/>
    <mergeCell ref="G204:G206"/>
    <mergeCell ref="A204:A210"/>
    <mergeCell ref="B204:B210"/>
    <mergeCell ref="C204:C210"/>
    <mergeCell ref="D204:D210"/>
    <mergeCell ref="F188:F194"/>
    <mergeCell ref="G188:G194"/>
    <mergeCell ref="H188:H194"/>
    <mergeCell ref="A196:A202"/>
    <mergeCell ref="B196:B202"/>
    <mergeCell ref="C196:C202"/>
    <mergeCell ref="D196:D202"/>
    <mergeCell ref="E196:E202"/>
    <mergeCell ref="F196:F202"/>
    <mergeCell ref="G196:G202"/>
    <mergeCell ref="H196:H202"/>
    <mergeCell ref="H397:H403"/>
    <mergeCell ref="G397:G403"/>
    <mergeCell ref="F397:F403"/>
    <mergeCell ref="E397:E403"/>
    <mergeCell ref="H244:H250"/>
    <mergeCell ref="A244:A250"/>
    <mergeCell ref="B244:B250"/>
    <mergeCell ref="C244:C250"/>
    <mergeCell ref="D244:D250"/>
    <mergeCell ref="E244:E250"/>
    <mergeCell ref="F244:F250"/>
    <mergeCell ref="G244:G250"/>
    <mergeCell ref="A260:A266"/>
    <mergeCell ref="H252:H254"/>
    <mergeCell ref="G252:G254"/>
    <mergeCell ref="F252:F254"/>
    <mergeCell ref="E252:E254"/>
    <mergeCell ref="H260:H262"/>
    <mergeCell ref="H263:H266"/>
    <mergeCell ref="H255:H258"/>
    <mergeCell ref="G255:G258"/>
    <mergeCell ref="F255:F258"/>
    <mergeCell ref="E255:E258"/>
    <mergeCell ref="E322:E323"/>
  </mergeCells>
  <phoneticPr fontId="16" type="noConversion"/>
  <pageMargins left="0.25" right="0.25" top="0.75" bottom="0.75" header="0.3" footer="0.3"/>
  <pageSetup paperSize="9" scale="68" fitToHeight="0" orientation="landscape" r:id="rId1"/>
  <rowBreaks count="1" manualBreakCount="1">
    <brk id="44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BAB4-7811-4A4B-990E-896B8E94E64A}">
  <sheetPr>
    <pageSetUpPr fitToPage="1"/>
  </sheetPr>
  <dimension ref="A4:J131"/>
  <sheetViews>
    <sheetView zoomScale="115" zoomScaleNormal="115" workbookViewId="0">
      <pane xSplit="1" topLeftCell="B1" activePane="topRight" state="frozen"/>
      <selection pane="topRight" activeCell="G104" sqref="G104:G106"/>
    </sheetView>
  </sheetViews>
  <sheetFormatPr defaultColWidth="9.140625" defaultRowHeight="12" x14ac:dyDescent="0.2"/>
  <cols>
    <col min="1" max="1" width="12.42578125" style="17" customWidth="1"/>
    <col min="2" max="2" width="36.85546875" style="18" customWidth="1"/>
    <col min="3" max="3" width="18" style="16" customWidth="1"/>
    <col min="4" max="4" width="29.7109375" style="18" customWidth="1"/>
    <col min="5" max="5" width="33.5703125" style="18" customWidth="1"/>
    <col min="6" max="6" width="7.7109375" style="18" customWidth="1"/>
    <col min="7" max="7" width="6.28515625" style="17" customWidth="1"/>
    <col min="8" max="8" width="10.140625" style="17" customWidth="1"/>
    <col min="9" max="9" width="41.42578125" style="16" customWidth="1"/>
    <col min="10" max="10" width="10.7109375" style="18" customWidth="1"/>
    <col min="11" max="16384" width="9.140625" style="18"/>
  </cols>
  <sheetData>
    <row r="4" spans="1:10" ht="18" customHeight="1" thickBot="1" x14ac:dyDescent="0.25">
      <c r="A4" s="240" t="s">
        <v>577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ht="29.25" customHeight="1" x14ac:dyDescent="0.2">
      <c r="A5" s="203" t="s">
        <v>481</v>
      </c>
      <c r="B5" s="199" t="s">
        <v>488</v>
      </c>
      <c r="C5" s="195" t="s">
        <v>480</v>
      </c>
      <c r="D5" s="249" t="s">
        <v>485</v>
      </c>
      <c r="E5" s="199" t="s">
        <v>0</v>
      </c>
      <c r="F5" s="199"/>
      <c r="G5" s="199" t="s">
        <v>1</v>
      </c>
      <c r="H5" s="199"/>
      <c r="I5" s="195" t="s">
        <v>487</v>
      </c>
      <c r="J5" s="201" t="s">
        <v>869</v>
      </c>
    </row>
    <row r="6" spans="1:10" ht="41.25" customHeight="1" x14ac:dyDescent="0.2">
      <c r="A6" s="204"/>
      <c r="B6" s="200"/>
      <c r="C6" s="196"/>
      <c r="D6" s="250"/>
      <c r="E6" s="112" t="s">
        <v>2</v>
      </c>
      <c r="F6" s="112" t="s">
        <v>3</v>
      </c>
      <c r="G6" s="112">
        <v>2026</v>
      </c>
      <c r="H6" s="113" t="s">
        <v>486</v>
      </c>
      <c r="I6" s="196"/>
      <c r="J6" s="202"/>
    </row>
    <row r="7" spans="1:10" s="16" customFormat="1" ht="12" customHeight="1" x14ac:dyDescent="0.2">
      <c r="A7" s="119" t="s">
        <v>578</v>
      </c>
      <c r="B7" s="207" t="s">
        <v>579</v>
      </c>
      <c r="C7" s="207"/>
      <c r="D7" s="207"/>
      <c r="E7" s="207"/>
      <c r="F7" s="207"/>
      <c r="G7" s="207"/>
      <c r="H7" s="207"/>
      <c r="I7" s="207"/>
      <c r="J7" s="208"/>
    </row>
    <row r="8" spans="1:10" ht="16.5" customHeight="1" x14ac:dyDescent="0.2">
      <c r="A8" s="120" t="s">
        <v>153</v>
      </c>
      <c r="B8" s="209" t="s">
        <v>154</v>
      </c>
      <c r="C8" s="209"/>
      <c r="D8" s="209"/>
      <c r="E8" s="209"/>
      <c r="F8" s="209"/>
      <c r="G8" s="209"/>
      <c r="H8" s="209"/>
      <c r="I8" s="209"/>
      <c r="J8" s="210"/>
    </row>
    <row r="9" spans="1:10" ht="37.5" customHeight="1" x14ac:dyDescent="0.2">
      <c r="A9" s="29" t="s">
        <v>462</v>
      </c>
      <c r="B9" s="116" t="s">
        <v>374</v>
      </c>
      <c r="C9" s="40"/>
      <c r="D9" s="84"/>
      <c r="E9" s="33"/>
      <c r="F9" s="35"/>
      <c r="G9" s="48"/>
      <c r="H9" s="48"/>
      <c r="I9" s="40"/>
      <c r="J9" s="121">
        <f>SUM(J10:J16)</f>
        <v>140</v>
      </c>
    </row>
    <row r="10" spans="1:10" ht="24" x14ac:dyDescent="0.2">
      <c r="A10" s="251"/>
      <c r="B10" s="254"/>
      <c r="C10" s="171" t="s">
        <v>535</v>
      </c>
      <c r="D10" s="246" t="s">
        <v>580</v>
      </c>
      <c r="E10" s="151" t="s">
        <v>448</v>
      </c>
      <c r="F10" s="93" t="s">
        <v>16</v>
      </c>
      <c r="G10" s="107" t="s">
        <v>896</v>
      </c>
      <c r="H10" s="28" t="s">
        <v>918</v>
      </c>
      <c r="I10" s="115" t="s">
        <v>8</v>
      </c>
      <c r="J10" s="110">
        <v>140</v>
      </c>
    </row>
    <row r="11" spans="1:10" ht="24" x14ac:dyDescent="0.2">
      <c r="A11" s="252"/>
      <c r="B11" s="168"/>
      <c r="C11" s="171"/>
      <c r="D11" s="247"/>
      <c r="E11" s="151" t="s">
        <v>900</v>
      </c>
      <c r="F11" s="93" t="s">
        <v>16</v>
      </c>
      <c r="G11" s="107" t="s">
        <v>897</v>
      </c>
      <c r="H11" s="28" t="s">
        <v>918</v>
      </c>
      <c r="I11" s="115" t="s">
        <v>10</v>
      </c>
      <c r="J11" s="110"/>
    </row>
    <row r="12" spans="1:10" ht="24" x14ac:dyDescent="0.2">
      <c r="A12" s="252"/>
      <c r="B12" s="168"/>
      <c r="C12" s="171"/>
      <c r="D12" s="247"/>
      <c r="E12" s="151" t="s">
        <v>901</v>
      </c>
      <c r="F12" s="93" t="s">
        <v>6</v>
      </c>
      <c r="G12" s="107" t="s">
        <v>898</v>
      </c>
      <c r="H12" s="28" t="s">
        <v>918</v>
      </c>
      <c r="I12" s="115" t="s">
        <v>11</v>
      </c>
      <c r="J12" s="110"/>
    </row>
    <row r="13" spans="1:10" ht="36" x14ac:dyDescent="0.2">
      <c r="A13" s="252"/>
      <c r="B13" s="168"/>
      <c r="C13" s="171"/>
      <c r="D13" s="247"/>
      <c r="E13" s="151" t="s">
        <v>902</v>
      </c>
      <c r="F13" s="93" t="s">
        <v>16</v>
      </c>
      <c r="G13" s="107" t="s">
        <v>884</v>
      </c>
      <c r="H13" s="28" t="s">
        <v>918</v>
      </c>
      <c r="I13" s="115" t="s">
        <v>12</v>
      </c>
      <c r="J13" s="110"/>
    </row>
    <row r="14" spans="1:10" ht="24" x14ac:dyDescent="0.2">
      <c r="A14" s="252"/>
      <c r="B14" s="168"/>
      <c r="C14" s="171"/>
      <c r="D14" s="247"/>
      <c r="E14" s="151" t="s">
        <v>903</v>
      </c>
      <c r="F14" s="93" t="s">
        <v>16</v>
      </c>
      <c r="G14" s="107" t="s">
        <v>897</v>
      </c>
      <c r="H14" s="28" t="s">
        <v>918</v>
      </c>
      <c r="I14" s="115" t="s">
        <v>13</v>
      </c>
      <c r="J14" s="110"/>
    </row>
    <row r="15" spans="1:10" ht="24" x14ac:dyDescent="0.2">
      <c r="A15" s="252"/>
      <c r="B15" s="168"/>
      <c r="C15" s="171"/>
      <c r="D15" s="247"/>
      <c r="E15" s="151" t="s">
        <v>904</v>
      </c>
      <c r="F15" s="93" t="s">
        <v>16</v>
      </c>
      <c r="G15" s="107" t="s">
        <v>899</v>
      </c>
      <c r="H15" s="28" t="s">
        <v>918</v>
      </c>
      <c r="I15" s="115" t="s">
        <v>14</v>
      </c>
      <c r="J15" s="110"/>
    </row>
    <row r="16" spans="1:10" ht="24" x14ac:dyDescent="0.2">
      <c r="A16" s="253"/>
      <c r="B16" s="169"/>
      <c r="C16" s="171"/>
      <c r="D16" s="248"/>
      <c r="E16" s="151" t="s">
        <v>905</v>
      </c>
      <c r="F16" s="93" t="s">
        <v>16</v>
      </c>
      <c r="G16" s="107" t="s">
        <v>889</v>
      </c>
      <c r="H16" s="28" t="s">
        <v>918</v>
      </c>
      <c r="I16" s="115" t="s">
        <v>15</v>
      </c>
      <c r="J16" s="110"/>
    </row>
    <row r="17" spans="1:10" ht="23.25" customHeight="1" x14ac:dyDescent="0.2">
      <c r="A17" s="27" t="s">
        <v>341</v>
      </c>
      <c r="B17" s="116" t="s">
        <v>375</v>
      </c>
      <c r="C17" s="40"/>
      <c r="D17" s="84"/>
      <c r="E17" s="33"/>
      <c r="F17" s="35"/>
      <c r="G17" s="48"/>
      <c r="H17" s="48"/>
      <c r="I17" s="40"/>
      <c r="J17" s="121">
        <f>SUM(J18:J24)</f>
        <v>14</v>
      </c>
    </row>
    <row r="18" spans="1:10" ht="24" x14ac:dyDescent="0.2">
      <c r="A18" s="170"/>
      <c r="B18" s="165"/>
      <c r="C18" s="171" t="s">
        <v>535</v>
      </c>
      <c r="D18" s="173" t="s">
        <v>581</v>
      </c>
      <c r="E18" s="173" t="s">
        <v>155</v>
      </c>
      <c r="F18" s="180" t="s">
        <v>38</v>
      </c>
      <c r="G18" s="180">
        <v>12</v>
      </c>
      <c r="H18" s="180" t="s">
        <v>918</v>
      </c>
      <c r="I18" s="115" t="s">
        <v>8</v>
      </c>
      <c r="J18" s="110">
        <v>14</v>
      </c>
    </row>
    <row r="19" spans="1:10" x14ac:dyDescent="0.2">
      <c r="A19" s="170"/>
      <c r="B19" s="165"/>
      <c r="C19" s="171"/>
      <c r="D19" s="173"/>
      <c r="E19" s="173"/>
      <c r="F19" s="180"/>
      <c r="G19" s="180"/>
      <c r="H19" s="180"/>
      <c r="I19" s="115" t="s">
        <v>10</v>
      </c>
      <c r="J19" s="110"/>
    </row>
    <row r="20" spans="1:10" x14ac:dyDescent="0.2">
      <c r="A20" s="170"/>
      <c r="B20" s="165"/>
      <c r="C20" s="171"/>
      <c r="D20" s="173"/>
      <c r="E20" s="173"/>
      <c r="F20" s="180"/>
      <c r="G20" s="180"/>
      <c r="H20" s="180"/>
      <c r="I20" s="115" t="s">
        <v>11</v>
      </c>
      <c r="J20" s="110"/>
    </row>
    <row r="21" spans="1:10" ht="24" x14ac:dyDescent="0.2">
      <c r="A21" s="170"/>
      <c r="B21" s="165"/>
      <c r="C21" s="171"/>
      <c r="D21" s="173"/>
      <c r="E21" s="173"/>
      <c r="F21" s="180"/>
      <c r="G21" s="180"/>
      <c r="H21" s="180"/>
      <c r="I21" s="115" t="s">
        <v>12</v>
      </c>
      <c r="J21" s="110"/>
    </row>
    <row r="22" spans="1:10" x14ac:dyDescent="0.2">
      <c r="A22" s="170"/>
      <c r="B22" s="165"/>
      <c r="C22" s="171"/>
      <c r="D22" s="173"/>
      <c r="E22" s="173"/>
      <c r="F22" s="180"/>
      <c r="G22" s="180"/>
      <c r="H22" s="180"/>
      <c r="I22" s="115" t="s">
        <v>13</v>
      </c>
      <c r="J22" s="110"/>
    </row>
    <row r="23" spans="1:10" x14ac:dyDescent="0.2">
      <c r="A23" s="170"/>
      <c r="B23" s="165"/>
      <c r="C23" s="171"/>
      <c r="D23" s="173"/>
      <c r="E23" s="173"/>
      <c r="F23" s="180"/>
      <c r="G23" s="180"/>
      <c r="H23" s="180"/>
      <c r="I23" s="115" t="s">
        <v>14</v>
      </c>
      <c r="J23" s="110"/>
    </row>
    <row r="24" spans="1:10" x14ac:dyDescent="0.2">
      <c r="A24" s="170"/>
      <c r="B24" s="165"/>
      <c r="C24" s="171"/>
      <c r="D24" s="173"/>
      <c r="E24" s="173"/>
      <c r="F24" s="180"/>
      <c r="G24" s="180"/>
      <c r="H24" s="180"/>
      <c r="I24" s="115" t="s">
        <v>15</v>
      </c>
      <c r="J24" s="110"/>
    </row>
    <row r="25" spans="1:10" ht="35.25" customHeight="1" x14ac:dyDescent="0.2">
      <c r="A25" s="27" t="s">
        <v>376</v>
      </c>
      <c r="B25" s="116" t="s">
        <v>373</v>
      </c>
      <c r="C25" s="40"/>
      <c r="D25" s="84"/>
      <c r="E25" s="33"/>
      <c r="F25" s="35"/>
      <c r="G25" s="48"/>
      <c r="H25" s="48"/>
      <c r="I25" s="40"/>
      <c r="J25" s="121">
        <f>SUM(J26:J32)</f>
        <v>0</v>
      </c>
    </row>
    <row r="26" spans="1:10" ht="23.25" customHeight="1" x14ac:dyDescent="0.2">
      <c r="A26" s="170"/>
      <c r="B26" s="165"/>
      <c r="C26" s="171" t="s">
        <v>497</v>
      </c>
      <c r="D26" s="178" t="s">
        <v>745</v>
      </c>
      <c r="E26" s="173" t="s">
        <v>156</v>
      </c>
      <c r="F26" s="241" t="s">
        <v>16</v>
      </c>
      <c r="G26" s="180">
        <v>0</v>
      </c>
      <c r="H26" s="180" t="s">
        <v>881</v>
      </c>
      <c r="I26" s="115" t="s">
        <v>8</v>
      </c>
      <c r="J26" s="110"/>
    </row>
    <row r="27" spans="1:10" x14ac:dyDescent="0.2">
      <c r="A27" s="170"/>
      <c r="B27" s="165"/>
      <c r="C27" s="171"/>
      <c r="D27" s="178"/>
      <c r="E27" s="173"/>
      <c r="F27" s="241"/>
      <c r="G27" s="180"/>
      <c r="H27" s="180"/>
      <c r="I27" s="115" t="s">
        <v>10</v>
      </c>
      <c r="J27" s="110"/>
    </row>
    <row r="28" spans="1:10" x14ac:dyDescent="0.2">
      <c r="A28" s="170"/>
      <c r="B28" s="165"/>
      <c r="C28" s="171"/>
      <c r="D28" s="178"/>
      <c r="E28" s="173"/>
      <c r="F28" s="241"/>
      <c r="G28" s="180"/>
      <c r="H28" s="180"/>
      <c r="I28" s="115" t="s">
        <v>11</v>
      </c>
      <c r="J28" s="110"/>
    </row>
    <row r="29" spans="1:10" ht="24" x14ac:dyDescent="0.2">
      <c r="A29" s="170"/>
      <c r="B29" s="165"/>
      <c r="C29" s="171"/>
      <c r="D29" s="178"/>
      <c r="E29" s="173"/>
      <c r="F29" s="241"/>
      <c r="G29" s="180"/>
      <c r="H29" s="180"/>
      <c r="I29" s="115" t="s">
        <v>12</v>
      </c>
      <c r="J29" s="110"/>
    </row>
    <row r="30" spans="1:10" x14ac:dyDescent="0.2">
      <c r="A30" s="170"/>
      <c r="B30" s="165"/>
      <c r="C30" s="171"/>
      <c r="D30" s="178"/>
      <c r="E30" s="173"/>
      <c r="F30" s="241"/>
      <c r="G30" s="180"/>
      <c r="H30" s="180"/>
      <c r="I30" s="115" t="s">
        <v>13</v>
      </c>
      <c r="J30" s="110"/>
    </row>
    <row r="31" spans="1:10" x14ac:dyDescent="0.2">
      <c r="A31" s="170"/>
      <c r="B31" s="165"/>
      <c r="C31" s="171"/>
      <c r="D31" s="178"/>
      <c r="E31" s="173"/>
      <c r="F31" s="241"/>
      <c r="G31" s="180"/>
      <c r="H31" s="180"/>
      <c r="I31" s="115" t="s">
        <v>14</v>
      </c>
      <c r="J31" s="110"/>
    </row>
    <row r="32" spans="1:10" x14ac:dyDescent="0.2">
      <c r="A32" s="170"/>
      <c r="B32" s="165"/>
      <c r="C32" s="171"/>
      <c r="D32" s="178"/>
      <c r="E32" s="173"/>
      <c r="F32" s="241"/>
      <c r="G32" s="180"/>
      <c r="H32" s="180"/>
      <c r="I32" s="115" t="s">
        <v>15</v>
      </c>
      <c r="J32" s="110"/>
    </row>
    <row r="33" spans="1:10" ht="16.5" customHeight="1" x14ac:dyDescent="0.2">
      <c r="A33" s="120" t="s">
        <v>157</v>
      </c>
      <c r="B33" s="209" t="s">
        <v>158</v>
      </c>
      <c r="C33" s="209"/>
      <c r="D33" s="209"/>
      <c r="E33" s="209"/>
      <c r="F33" s="209"/>
      <c r="G33" s="209"/>
      <c r="H33" s="209"/>
      <c r="I33" s="209"/>
      <c r="J33" s="210"/>
    </row>
    <row r="34" spans="1:10" ht="24.75" customHeight="1" x14ac:dyDescent="0.2">
      <c r="A34" s="34" t="s">
        <v>464</v>
      </c>
      <c r="B34" s="114" t="s">
        <v>159</v>
      </c>
      <c r="C34" s="40"/>
      <c r="D34" s="85"/>
      <c r="E34" s="33"/>
      <c r="F34" s="35"/>
      <c r="G34" s="48"/>
      <c r="H34" s="48"/>
      <c r="I34" s="40"/>
      <c r="J34" s="121">
        <f>SUM(J35:J41)</f>
        <v>9.5</v>
      </c>
    </row>
    <row r="35" spans="1:10" ht="23.25" customHeight="1" x14ac:dyDescent="0.2">
      <c r="A35" s="170"/>
      <c r="B35" s="165"/>
      <c r="C35" s="171" t="s">
        <v>535</v>
      </c>
      <c r="D35" s="173" t="s">
        <v>582</v>
      </c>
      <c r="E35" s="173" t="s">
        <v>160</v>
      </c>
      <c r="F35" s="180" t="s">
        <v>38</v>
      </c>
      <c r="G35" s="180">
        <v>60</v>
      </c>
      <c r="H35" s="180" t="s">
        <v>918</v>
      </c>
      <c r="I35" s="115" t="s">
        <v>8</v>
      </c>
      <c r="J35" s="110">
        <v>9.5</v>
      </c>
    </row>
    <row r="36" spans="1:10" x14ac:dyDescent="0.2">
      <c r="A36" s="170"/>
      <c r="B36" s="165"/>
      <c r="C36" s="171"/>
      <c r="D36" s="173"/>
      <c r="E36" s="173"/>
      <c r="F36" s="180"/>
      <c r="G36" s="180"/>
      <c r="H36" s="180"/>
      <c r="I36" s="115" t="s">
        <v>10</v>
      </c>
      <c r="J36" s="110"/>
    </row>
    <row r="37" spans="1:10" x14ac:dyDescent="0.2">
      <c r="A37" s="170"/>
      <c r="B37" s="165"/>
      <c r="C37" s="171"/>
      <c r="D37" s="173"/>
      <c r="E37" s="173"/>
      <c r="F37" s="180"/>
      <c r="G37" s="180"/>
      <c r="H37" s="180"/>
      <c r="I37" s="115" t="s">
        <v>11</v>
      </c>
      <c r="J37" s="110"/>
    </row>
    <row r="38" spans="1:10" ht="24" x14ac:dyDescent="0.2">
      <c r="A38" s="170"/>
      <c r="B38" s="165"/>
      <c r="C38" s="171"/>
      <c r="D38" s="173"/>
      <c r="E38" s="173"/>
      <c r="F38" s="180"/>
      <c r="G38" s="180"/>
      <c r="H38" s="180"/>
      <c r="I38" s="115" t="s">
        <v>12</v>
      </c>
      <c r="J38" s="110"/>
    </row>
    <row r="39" spans="1:10" x14ac:dyDescent="0.2">
      <c r="A39" s="170"/>
      <c r="B39" s="165"/>
      <c r="C39" s="171"/>
      <c r="D39" s="173"/>
      <c r="E39" s="173" t="s">
        <v>583</v>
      </c>
      <c r="F39" s="180" t="s">
        <v>16</v>
      </c>
      <c r="G39" s="171">
        <v>4</v>
      </c>
      <c r="H39" s="180" t="s">
        <v>918</v>
      </c>
      <c r="I39" s="115" t="s">
        <v>13</v>
      </c>
      <c r="J39" s="110"/>
    </row>
    <row r="40" spans="1:10" x14ac:dyDescent="0.2">
      <c r="A40" s="170"/>
      <c r="B40" s="165"/>
      <c r="C40" s="171"/>
      <c r="D40" s="173"/>
      <c r="E40" s="173"/>
      <c r="F40" s="180"/>
      <c r="G40" s="171"/>
      <c r="H40" s="180"/>
      <c r="I40" s="115" t="s">
        <v>14</v>
      </c>
      <c r="J40" s="110"/>
    </row>
    <row r="41" spans="1:10" x14ac:dyDescent="0.2">
      <c r="A41" s="170"/>
      <c r="B41" s="165"/>
      <c r="C41" s="171"/>
      <c r="D41" s="173"/>
      <c r="E41" s="173"/>
      <c r="F41" s="180"/>
      <c r="G41" s="171"/>
      <c r="H41" s="180"/>
      <c r="I41" s="115" t="s">
        <v>15</v>
      </c>
      <c r="J41" s="110"/>
    </row>
    <row r="42" spans="1:10" ht="24.75" customHeight="1" x14ac:dyDescent="0.2">
      <c r="A42" s="34" t="s">
        <v>377</v>
      </c>
      <c r="B42" s="114" t="s">
        <v>161</v>
      </c>
      <c r="C42" s="40"/>
      <c r="D42" s="85"/>
      <c r="E42" s="33"/>
      <c r="F42" s="35"/>
      <c r="G42" s="48"/>
      <c r="H42" s="48"/>
      <c r="I42" s="40"/>
      <c r="J42" s="121">
        <f>SUM(J43:J49)</f>
        <v>280.10000000000002</v>
      </c>
    </row>
    <row r="43" spans="1:10" ht="24" x14ac:dyDescent="0.2">
      <c r="A43" s="170"/>
      <c r="B43" s="165"/>
      <c r="C43" s="171" t="s">
        <v>535</v>
      </c>
      <c r="D43" s="173" t="s">
        <v>584</v>
      </c>
      <c r="E43" s="173" t="s">
        <v>162</v>
      </c>
      <c r="F43" s="180" t="s">
        <v>38</v>
      </c>
      <c r="G43" s="180">
        <v>80</v>
      </c>
      <c r="H43" s="180" t="s">
        <v>918</v>
      </c>
      <c r="I43" s="115" t="s">
        <v>8</v>
      </c>
      <c r="J43" s="110">
        <v>28</v>
      </c>
    </row>
    <row r="44" spans="1:10" x14ac:dyDescent="0.2">
      <c r="A44" s="170"/>
      <c r="B44" s="165"/>
      <c r="C44" s="171"/>
      <c r="D44" s="173"/>
      <c r="E44" s="173"/>
      <c r="F44" s="180"/>
      <c r="G44" s="180"/>
      <c r="H44" s="180"/>
      <c r="I44" s="115" t="s">
        <v>10</v>
      </c>
      <c r="J44" s="110">
        <v>252.1</v>
      </c>
    </row>
    <row r="45" spans="1:10" x14ac:dyDescent="0.2">
      <c r="A45" s="170"/>
      <c r="B45" s="165"/>
      <c r="C45" s="171"/>
      <c r="D45" s="173"/>
      <c r="E45" s="95" t="s">
        <v>163</v>
      </c>
      <c r="F45" s="28" t="s">
        <v>38</v>
      </c>
      <c r="G45" s="28">
        <v>4</v>
      </c>
      <c r="H45" s="28" t="s">
        <v>918</v>
      </c>
      <c r="I45" s="115" t="s">
        <v>11</v>
      </c>
      <c r="J45" s="110"/>
    </row>
    <row r="46" spans="1:10" ht="24" x14ac:dyDescent="0.2">
      <c r="A46" s="170"/>
      <c r="B46" s="165"/>
      <c r="C46" s="171"/>
      <c r="D46" s="173"/>
      <c r="E46" s="173" t="s">
        <v>164</v>
      </c>
      <c r="F46" s="180" t="s">
        <v>38</v>
      </c>
      <c r="G46" s="180">
        <v>154</v>
      </c>
      <c r="H46" s="180" t="s">
        <v>918</v>
      </c>
      <c r="I46" s="115" t="s">
        <v>12</v>
      </c>
      <c r="J46" s="110"/>
    </row>
    <row r="47" spans="1:10" x14ac:dyDescent="0.2">
      <c r="A47" s="170"/>
      <c r="B47" s="165"/>
      <c r="C47" s="171"/>
      <c r="D47" s="173"/>
      <c r="E47" s="173"/>
      <c r="F47" s="180"/>
      <c r="G47" s="180"/>
      <c r="H47" s="180"/>
      <c r="I47" s="115" t="s">
        <v>13</v>
      </c>
      <c r="J47" s="110"/>
    </row>
    <row r="48" spans="1:10" ht="24" x14ac:dyDescent="0.2">
      <c r="A48" s="170"/>
      <c r="B48" s="165"/>
      <c r="C48" s="171"/>
      <c r="D48" s="173"/>
      <c r="E48" s="5" t="s">
        <v>165</v>
      </c>
      <c r="F48" s="28" t="s">
        <v>16</v>
      </c>
      <c r="G48" s="28">
        <v>1</v>
      </c>
      <c r="H48" s="28" t="s">
        <v>941</v>
      </c>
      <c r="I48" s="115" t="s">
        <v>14</v>
      </c>
      <c r="J48" s="110"/>
    </row>
    <row r="49" spans="1:10" ht="24" x14ac:dyDescent="0.2">
      <c r="A49" s="170"/>
      <c r="B49" s="165"/>
      <c r="C49" s="171"/>
      <c r="D49" s="173"/>
      <c r="E49" s="5" t="s">
        <v>166</v>
      </c>
      <c r="F49" s="28" t="s">
        <v>16</v>
      </c>
      <c r="G49" s="28">
        <v>4</v>
      </c>
      <c r="H49" s="28" t="s">
        <v>918</v>
      </c>
      <c r="I49" s="115" t="s">
        <v>15</v>
      </c>
      <c r="J49" s="110"/>
    </row>
    <row r="50" spans="1:10" ht="24.75" customHeight="1" x14ac:dyDescent="0.2">
      <c r="A50" s="34" t="s">
        <v>861</v>
      </c>
      <c r="B50" s="114" t="s">
        <v>862</v>
      </c>
      <c r="C50" s="40"/>
      <c r="D50" s="85"/>
      <c r="E50" s="33"/>
      <c r="F50" s="35"/>
      <c r="G50" s="48"/>
      <c r="H50" s="48"/>
      <c r="I50" s="40"/>
      <c r="J50" s="121">
        <f>SUM(J51:J57)</f>
        <v>0</v>
      </c>
    </row>
    <row r="51" spans="1:10" ht="24" x14ac:dyDescent="0.2">
      <c r="A51" s="170"/>
      <c r="B51" s="165"/>
      <c r="C51" s="171" t="s">
        <v>535</v>
      </c>
      <c r="D51" s="173"/>
      <c r="E51" s="173" t="s">
        <v>863</v>
      </c>
      <c r="F51" s="180" t="s">
        <v>16</v>
      </c>
      <c r="G51" s="180">
        <v>5</v>
      </c>
      <c r="H51" s="180" t="s">
        <v>918</v>
      </c>
      <c r="I51" s="115" t="s">
        <v>8</v>
      </c>
      <c r="J51" s="110"/>
    </row>
    <row r="52" spans="1:10" x14ac:dyDescent="0.2">
      <c r="A52" s="170"/>
      <c r="B52" s="165"/>
      <c r="C52" s="171"/>
      <c r="D52" s="173"/>
      <c r="E52" s="173"/>
      <c r="F52" s="180"/>
      <c r="G52" s="180"/>
      <c r="H52" s="180"/>
      <c r="I52" s="115" t="s">
        <v>10</v>
      </c>
      <c r="J52" s="110"/>
    </row>
    <row r="53" spans="1:10" x14ac:dyDescent="0.2">
      <c r="A53" s="170"/>
      <c r="B53" s="165"/>
      <c r="C53" s="171"/>
      <c r="D53" s="173"/>
      <c r="E53" s="173"/>
      <c r="F53" s="180"/>
      <c r="G53" s="180"/>
      <c r="H53" s="180"/>
      <c r="I53" s="115" t="s">
        <v>11</v>
      </c>
      <c r="J53" s="110"/>
    </row>
    <row r="54" spans="1:10" ht="24" x14ac:dyDescent="0.2">
      <c r="A54" s="170"/>
      <c r="B54" s="165"/>
      <c r="C54" s="171"/>
      <c r="D54" s="173"/>
      <c r="E54" s="173"/>
      <c r="F54" s="180"/>
      <c r="G54" s="180"/>
      <c r="H54" s="180"/>
      <c r="I54" s="115" t="s">
        <v>12</v>
      </c>
      <c r="J54" s="110"/>
    </row>
    <row r="55" spans="1:10" x14ac:dyDescent="0.2">
      <c r="A55" s="170"/>
      <c r="B55" s="165"/>
      <c r="C55" s="171"/>
      <c r="D55" s="173"/>
      <c r="E55" s="173"/>
      <c r="F55" s="180"/>
      <c r="G55" s="180"/>
      <c r="H55" s="180"/>
      <c r="I55" s="115" t="s">
        <v>13</v>
      </c>
      <c r="J55" s="110"/>
    </row>
    <row r="56" spans="1:10" x14ac:dyDescent="0.2">
      <c r="A56" s="170"/>
      <c r="B56" s="165"/>
      <c r="C56" s="171"/>
      <c r="D56" s="173"/>
      <c r="E56" s="173"/>
      <c r="F56" s="180"/>
      <c r="G56" s="180"/>
      <c r="H56" s="180"/>
      <c r="I56" s="115" t="s">
        <v>14</v>
      </c>
      <c r="J56" s="110"/>
    </row>
    <row r="57" spans="1:10" x14ac:dyDescent="0.2">
      <c r="A57" s="170"/>
      <c r="B57" s="165"/>
      <c r="C57" s="171"/>
      <c r="D57" s="173"/>
      <c r="E57" s="173"/>
      <c r="F57" s="180"/>
      <c r="G57" s="180"/>
      <c r="H57" s="180"/>
      <c r="I57" s="115" t="s">
        <v>15</v>
      </c>
      <c r="J57" s="110"/>
    </row>
    <row r="58" spans="1:10" ht="49.5" customHeight="1" x14ac:dyDescent="0.2">
      <c r="A58" s="27" t="s">
        <v>382</v>
      </c>
      <c r="B58" s="116" t="s">
        <v>419</v>
      </c>
      <c r="C58" s="40"/>
      <c r="D58" s="84"/>
      <c r="E58" s="33"/>
      <c r="F58" s="35"/>
      <c r="G58" s="48"/>
      <c r="H58" s="48"/>
      <c r="I58" s="44"/>
      <c r="J58" s="121">
        <f>SUM(J59:J65)</f>
        <v>300</v>
      </c>
    </row>
    <row r="59" spans="1:10" ht="24" x14ac:dyDescent="0.2">
      <c r="A59" s="170"/>
      <c r="B59" s="165"/>
      <c r="C59" s="171" t="s">
        <v>497</v>
      </c>
      <c r="D59" s="178" t="s">
        <v>726</v>
      </c>
      <c r="E59" s="246" t="s">
        <v>168</v>
      </c>
      <c r="F59" s="217" t="s">
        <v>16</v>
      </c>
      <c r="G59" s="217">
        <v>0</v>
      </c>
      <c r="H59" s="217" t="s">
        <v>881</v>
      </c>
      <c r="I59" s="115" t="s">
        <v>8</v>
      </c>
      <c r="J59" s="110">
        <v>100</v>
      </c>
    </row>
    <row r="60" spans="1:10" x14ac:dyDescent="0.2">
      <c r="A60" s="170"/>
      <c r="B60" s="165"/>
      <c r="C60" s="171"/>
      <c r="D60" s="178"/>
      <c r="E60" s="247"/>
      <c r="F60" s="218"/>
      <c r="G60" s="218"/>
      <c r="H60" s="218"/>
      <c r="I60" s="115" t="s">
        <v>10</v>
      </c>
      <c r="J60" s="110"/>
    </row>
    <row r="61" spans="1:10" x14ac:dyDescent="0.2">
      <c r="A61" s="170"/>
      <c r="B61" s="165"/>
      <c r="C61" s="171"/>
      <c r="D61" s="178"/>
      <c r="E61" s="247"/>
      <c r="F61" s="218"/>
      <c r="G61" s="218"/>
      <c r="H61" s="218"/>
      <c r="I61" s="115" t="s">
        <v>11</v>
      </c>
      <c r="J61" s="110"/>
    </row>
    <row r="62" spans="1:10" ht="24" x14ac:dyDescent="0.2">
      <c r="A62" s="170"/>
      <c r="B62" s="165"/>
      <c r="C62" s="171"/>
      <c r="D62" s="178"/>
      <c r="E62" s="247"/>
      <c r="F62" s="218"/>
      <c r="G62" s="218"/>
      <c r="H62" s="218"/>
      <c r="I62" s="115" t="s">
        <v>12</v>
      </c>
      <c r="J62" s="110"/>
    </row>
    <row r="63" spans="1:10" x14ac:dyDescent="0.2">
      <c r="A63" s="170"/>
      <c r="B63" s="165"/>
      <c r="C63" s="171"/>
      <c r="D63" s="178"/>
      <c r="E63" s="247"/>
      <c r="F63" s="218"/>
      <c r="G63" s="218"/>
      <c r="H63" s="218"/>
      <c r="I63" s="115" t="s">
        <v>13</v>
      </c>
      <c r="J63" s="110">
        <v>200</v>
      </c>
    </row>
    <row r="64" spans="1:10" x14ac:dyDescent="0.2">
      <c r="A64" s="170"/>
      <c r="B64" s="165"/>
      <c r="C64" s="171"/>
      <c r="D64" s="178"/>
      <c r="E64" s="247"/>
      <c r="F64" s="218"/>
      <c r="G64" s="218"/>
      <c r="H64" s="218"/>
      <c r="I64" s="115" t="s">
        <v>14</v>
      </c>
      <c r="J64" s="110"/>
    </row>
    <row r="65" spans="1:10" x14ac:dyDescent="0.2">
      <c r="A65" s="170"/>
      <c r="B65" s="165"/>
      <c r="C65" s="171"/>
      <c r="D65" s="178"/>
      <c r="E65" s="248"/>
      <c r="F65" s="219"/>
      <c r="G65" s="219"/>
      <c r="H65" s="219"/>
      <c r="I65" s="115" t="s">
        <v>15</v>
      </c>
      <c r="J65" s="110"/>
    </row>
    <row r="66" spans="1:10" ht="49.5" customHeight="1" x14ac:dyDescent="0.2">
      <c r="A66" s="27" t="s">
        <v>798</v>
      </c>
      <c r="B66" s="116" t="s">
        <v>799</v>
      </c>
      <c r="C66" s="40"/>
      <c r="D66" s="84"/>
      <c r="E66" s="33"/>
      <c r="F66" s="35"/>
      <c r="G66" s="48"/>
      <c r="H66" s="48"/>
      <c r="I66" s="44"/>
      <c r="J66" s="121">
        <f>SUM(J67:J73)</f>
        <v>0</v>
      </c>
    </row>
    <row r="67" spans="1:10" ht="24" x14ac:dyDescent="0.2">
      <c r="A67" s="170"/>
      <c r="B67" s="165"/>
      <c r="C67" s="171" t="s">
        <v>535</v>
      </c>
      <c r="D67" s="178" t="s">
        <v>800</v>
      </c>
      <c r="E67" s="173" t="s">
        <v>801</v>
      </c>
      <c r="F67" s="180" t="s">
        <v>38</v>
      </c>
      <c r="G67" s="180">
        <v>37</v>
      </c>
      <c r="H67" s="180" t="s">
        <v>918</v>
      </c>
      <c r="I67" s="115" t="s">
        <v>8</v>
      </c>
      <c r="J67" s="110"/>
    </row>
    <row r="68" spans="1:10" x14ac:dyDescent="0.2">
      <c r="A68" s="170"/>
      <c r="B68" s="165"/>
      <c r="C68" s="171"/>
      <c r="D68" s="178"/>
      <c r="E68" s="173"/>
      <c r="F68" s="180"/>
      <c r="G68" s="180"/>
      <c r="H68" s="180"/>
      <c r="I68" s="115" t="s">
        <v>10</v>
      </c>
      <c r="J68" s="110"/>
    </row>
    <row r="69" spans="1:10" x14ac:dyDescent="0.2">
      <c r="A69" s="170"/>
      <c r="B69" s="165"/>
      <c r="C69" s="171"/>
      <c r="D69" s="178"/>
      <c r="E69" s="173"/>
      <c r="F69" s="180"/>
      <c r="G69" s="180"/>
      <c r="H69" s="180"/>
      <c r="I69" s="115" t="s">
        <v>11</v>
      </c>
      <c r="J69" s="110"/>
    </row>
    <row r="70" spans="1:10" ht="24" x14ac:dyDescent="0.2">
      <c r="A70" s="170"/>
      <c r="B70" s="165"/>
      <c r="C70" s="171"/>
      <c r="D70" s="178"/>
      <c r="E70" s="173"/>
      <c r="F70" s="180"/>
      <c r="G70" s="180"/>
      <c r="H70" s="180"/>
      <c r="I70" s="115" t="s">
        <v>12</v>
      </c>
      <c r="J70" s="110"/>
    </row>
    <row r="71" spans="1:10" x14ac:dyDescent="0.2">
      <c r="A71" s="170"/>
      <c r="B71" s="165"/>
      <c r="C71" s="171"/>
      <c r="D71" s="178"/>
      <c r="E71" s="173"/>
      <c r="F71" s="180"/>
      <c r="G71" s="180"/>
      <c r="H71" s="180"/>
      <c r="I71" s="115" t="s">
        <v>13</v>
      </c>
      <c r="J71" s="110"/>
    </row>
    <row r="72" spans="1:10" x14ac:dyDescent="0.2">
      <c r="A72" s="170"/>
      <c r="B72" s="165"/>
      <c r="C72" s="171"/>
      <c r="D72" s="178"/>
      <c r="E72" s="173"/>
      <c r="F72" s="180"/>
      <c r="G72" s="180"/>
      <c r="H72" s="180"/>
      <c r="I72" s="115" t="s">
        <v>14</v>
      </c>
      <c r="J72" s="110"/>
    </row>
    <row r="73" spans="1:10" x14ac:dyDescent="0.2">
      <c r="A73" s="170"/>
      <c r="B73" s="165"/>
      <c r="C73" s="171"/>
      <c r="D73" s="178"/>
      <c r="E73" s="173"/>
      <c r="F73" s="180"/>
      <c r="G73" s="180"/>
      <c r="H73" s="180"/>
      <c r="I73" s="115" t="s">
        <v>15</v>
      </c>
      <c r="J73" s="110"/>
    </row>
    <row r="74" spans="1:10" ht="49.5" customHeight="1" x14ac:dyDescent="0.2">
      <c r="A74" s="27" t="s">
        <v>802</v>
      </c>
      <c r="B74" s="116" t="s">
        <v>803</v>
      </c>
      <c r="C74" s="40"/>
      <c r="D74" s="84"/>
      <c r="E74" s="33"/>
      <c r="F74" s="35"/>
      <c r="G74" s="48"/>
      <c r="H74" s="48"/>
      <c r="I74" s="44"/>
      <c r="J74" s="121">
        <f>SUM(J75:J81)</f>
        <v>0</v>
      </c>
    </row>
    <row r="75" spans="1:10" ht="24" x14ac:dyDescent="0.2">
      <c r="A75" s="170"/>
      <c r="B75" s="165"/>
      <c r="C75" s="171" t="s">
        <v>535</v>
      </c>
      <c r="D75" s="178" t="s">
        <v>804</v>
      </c>
      <c r="E75" s="173" t="s">
        <v>840</v>
      </c>
      <c r="F75" s="180" t="s">
        <v>16</v>
      </c>
      <c r="G75" s="180">
        <v>5</v>
      </c>
      <c r="H75" s="180" t="s">
        <v>918</v>
      </c>
      <c r="I75" s="115" t="s">
        <v>8</v>
      </c>
      <c r="J75" s="110"/>
    </row>
    <row r="76" spans="1:10" x14ac:dyDescent="0.2">
      <c r="A76" s="170"/>
      <c r="B76" s="165"/>
      <c r="C76" s="171"/>
      <c r="D76" s="178"/>
      <c r="E76" s="173"/>
      <c r="F76" s="180"/>
      <c r="G76" s="180"/>
      <c r="H76" s="180"/>
      <c r="I76" s="115" t="s">
        <v>10</v>
      </c>
      <c r="J76" s="110"/>
    </row>
    <row r="77" spans="1:10" x14ac:dyDescent="0.2">
      <c r="A77" s="170"/>
      <c r="B77" s="165"/>
      <c r="C77" s="171"/>
      <c r="D77" s="178"/>
      <c r="E77" s="173"/>
      <c r="F77" s="180"/>
      <c r="G77" s="180"/>
      <c r="H77" s="180"/>
      <c r="I77" s="115" t="s">
        <v>11</v>
      </c>
      <c r="J77" s="110"/>
    </row>
    <row r="78" spans="1:10" ht="24" x14ac:dyDescent="0.2">
      <c r="A78" s="170"/>
      <c r="B78" s="165"/>
      <c r="C78" s="171"/>
      <c r="D78" s="178"/>
      <c r="E78" s="173"/>
      <c r="F78" s="180"/>
      <c r="G78" s="180"/>
      <c r="H78" s="180"/>
      <c r="I78" s="115" t="s">
        <v>12</v>
      </c>
      <c r="J78" s="110"/>
    </row>
    <row r="79" spans="1:10" x14ac:dyDescent="0.2">
      <c r="A79" s="170"/>
      <c r="B79" s="165"/>
      <c r="C79" s="171"/>
      <c r="D79" s="178"/>
      <c r="E79" s="173"/>
      <c r="F79" s="180"/>
      <c r="G79" s="180"/>
      <c r="H79" s="180"/>
      <c r="I79" s="115" t="s">
        <v>13</v>
      </c>
      <c r="J79" s="110"/>
    </row>
    <row r="80" spans="1:10" x14ac:dyDescent="0.2">
      <c r="A80" s="170"/>
      <c r="B80" s="165"/>
      <c r="C80" s="171"/>
      <c r="D80" s="178"/>
      <c r="E80" s="173"/>
      <c r="F80" s="180"/>
      <c r="G80" s="180"/>
      <c r="H80" s="180"/>
      <c r="I80" s="115" t="s">
        <v>14</v>
      </c>
      <c r="J80" s="110"/>
    </row>
    <row r="81" spans="1:10" x14ac:dyDescent="0.2">
      <c r="A81" s="170"/>
      <c r="B81" s="165"/>
      <c r="C81" s="171"/>
      <c r="D81" s="178"/>
      <c r="E81" s="173"/>
      <c r="F81" s="180"/>
      <c r="G81" s="180"/>
      <c r="H81" s="180"/>
      <c r="I81" s="115" t="s">
        <v>15</v>
      </c>
      <c r="J81" s="110"/>
    </row>
    <row r="82" spans="1:10" ht="49.5" customHeight="1" x14ac:dyDescent="0.2">
      <c r="A82" s="109" t="s">
        <v>853</v>
      </c>
      <c r="B82" s="116" t="s">
        <v>854</v>
      </c>
      <c r="C82" s="40"/>
      <c r="D82" s="84"/>
      <c r="E82" s="33"/>
      <c r="F82" s="35"/>
      <c r="G82" s="48"/>
      <c r="H82" s="48"/>
      <c r="I82" s="44"/>
      <c r="J82" s="121">
        <f>SUM(J83:J89)</f>
        <v>0</v>
      </c>
    </row>
    <row r="83" spans="1:10" ht="24" x14ac:dyDescent="0.2">
      <c r="A83" s="170"/>
      <c r="B83" s="165"/>
      <c r="C83" s="171" t="s">
        <v>535</v>
      </c>
      <c r="D83" s="178" t="s">
        <v>855</v>
      </c>
      <c r="E83" s="173" t="s">
        <v>856</v>
      </c>
      <c r="F83" s="180" t="s">
        <v>16</v>
      </c>
      <c r="G83" s="180">
        <v>1</v>
      </c>
      <c r="H83" s="180" t="s">
        <v>918</v>
      </c>
      <c r="I83" s="115" t="s">
        <v>8</v>
      </c>
      <c r="J83" s="110" t="s">
        <v>9</v>
      </c>
    </row>
    <row r="84" spans="1:10" x14ac:dyDescent="0.2">
      <c r="A84" s="170"/>
      <c r="B84" s="165"/>
      <c r="C84" s="171"/>
      <c r="D84" s="178"/>
      <c r="E84" s="173"/>
      <c r="F84" s="180"/>
      <c r="G84" s="180"/>
      <c r="H84" s="180"/>
      <c r="I84" s="115" t="s">
        <v>10</v>
      </c>
      <c r="J84" s="110" t="s">
        <v>9</v>
      </c>
    </row>
    <row r="85" spans="1:10" x14ac:dyDescent="0.2">
      <c r="A85" s="170"/>
      <c r="B85" s="165"/>
      <c r="C85" s="171"/>
      <c r="D85" s="178"/>
      <c r="E85" s="173"/>
      <c r="F85" s="180"/>
      <c r="G85" s="180"/>
      <c r="H85" s="180"/>
      <c r="I85" s="115" t="s">
        <v>11</v>
      </c>
      <c r="J85" s="110" t="s">
        <v>9</v>
      </c>
    </row>
    <row r="86" spans="1:10" ht="24" x14ac:dyDescent="0.2">
      <c r="A86" s="170"/>
      <c r="B86" s="165"/>
      <c r="C86" s="171"/>
      <c r="D86" s="178"/>
      <c r="E86" s="173"/>
      <c r="F86" s="180"/>
      <c r="G86" s="180"/>
      <c r="H86" s="180"/>
      <c r="I86" s="115" t="s">
        <v>12</v>
      </c>
      <c r="J86" s="110" t="s">
        <v>9</v>
      </c>
    </row>
    <row r="87" spans="1:10" x14ac:dyDescent="0.2">
      <c r="A87" s="170"/>
      <c r="B87" s="165"/>
      <c r="C87" s="171"/>
      <c r="D87" s="178"/>
      <c r="E87" s="173"/>
      <c r="F87" s="180"/>
      <c r="G87" s="180"/>
      <c r="H87" s="180"/>
      <c r="I87" s="115" t="s">
        <v>13</v>
      </c>
      <c r="J87" s="110" t="s">
        <v>9</v>
      </c>
    </row>
    <row r="88" spans="1:10" x14ac:dyDescent="0.2">
      <c r="A88" s="170"/>
      <c r="B88" s="165"/>
      <c r="C88" s="171"/>
      <c r="D88" s="178"/>
      <c r="E88" s="173"/>
      <c r="F88" s="180"/>
      <c r="G88" s="180"/>
      <c r="H88" s="180"/>
      <c r="I88" s="115" t="s">
        <v>14</v>
      </c>
      <c r="J88" s="110" t="s">
        <v>9</v>
      </c>
    </row>
    <row r="89" spans="1:10" x14ac:dyDescent="0.2">
      <c r="A89" s="170"/>
      <c r="B89" s="165"/>
      <c r="C89" s="171"/>
      <c r="D89" s="178"/>
      <c r="E89" s="173"/>
      <c r="F89" s="180"/>
      <c r="G89" s="180"/>
      <c r="H89" s="180"/>
      <c r="I89" s="115" t="s">
        <v>15</v>
      </c>
      <c r="J89" s="110" t="s">
        <v>9</v>
      </c>
    </row>
    <row r="90" spans="1:10" ht="15" customHeight="1" x14ac:dyDescent="0.2">
      <c r="A90" s="120" t="s">
        <v>309</v>
      </c>
      <c r="B90" s="209"/>
      <c r="C90" s="209"/>
      <c r="D90" s="209"/>
      <c r="E90" s="209"/>
      <c r="F90" s="209"/>
      <c r="G90" s="209"/>
      <c r="H90" s="209"/>
      <c r="I90" s="209"/>
      <c r="J90" s="210"/>
    </row>
    <row r="91" spans="1:10" ht="23.25" customHeight="1" x14ac:dyDescent="0.2">
      <c r="A91" s="27" t="s">
        <v>310</v>
      </c>
      <c r="B91" s="116" t="s">
        <v>383</v>
      </c>
      <c r="C91" s="40"/>
      <c r="D91" s="84"/>
      <c r="E91" s="33"/>
      <c r="F91" s="35"/>
      <c r="G91" s="48"/>
      <c r="H91" s="48"/>
      <c r="I91" s="40"/>
      <c r="J91" s="121">
        <f>SUM(J92:J98)</f>
        <v>400</v>
      </c>
    </row>
    <row r="92" spans="1:10" ht="24" customHeight="1" x14ac:dyDescent="0.2">
      <c r="A92" s="170"/>
      <c r="B92" s="165"/>
      <c r="C92" s="171" t="s">
        <v>535</v>
      </c>
      <c r="D92" s="173" t="s">
        <v>585</v>
      </c>
      <c r="E92" s="173" t="s">
        <v>167</v>
      </c>
      <c r="F92" s="180" t="s">
        <v>38</v>
      </c>
      <c r="G92" s="180">
        <v>1370</v>
      </c>
      <c r="H92" s="180" t="s">
        <v>918</v>
      </c>
      <c r="I92" s="115" t="s">
        <v>8</v>
      </c>
      <c r="J92" s="110">
        <v>400</v>
      </c>
    </row>
    <row r="93" spans="1:10" x14ac:dyDescent="0.2">
      <c r="A93" s="170"/>
      <c r="B93" s="165"/>
      <c r="C93" s="171"/>
      <c r="D93" s="173"/>
      <c r="E93" s="173"/>
      <c r="F93" s="180"/>
      <c r="G93" s="180"/>
      <c r="H93" s="180"/>
      <c r="I93" s="115" t="s">
        <v>10</v>
      </c>
      <c r="J93" s="110"/>
    </row>
    <row r="94" spans="1:10" x14ac:dyDescent="0.2">
      <c r="A94" s="170"/>
      <c r="B94" s="165"/>
      <c r="C94" s="171"/>
      <c r="D94" s="173"/>
      <c r="E94" s="173"/>
      <c r="F94" s="180"/>
      <c r="G94" s="180"/>
      <c r="H94" s="180"/>
      <c r="I94" s="115" t="s">
        <v>11</v>
      </c>
      <c r="J94" s="110"/>
    </row>
    <row r="95" spans="1:10" ht="24" x14ac:dyDescent="0.2">
      <c r="A95" s="170"/>
      <c r="B95" s="165"/>
      <c r="C95" s="171"/>
      <c r="D95" s="173"/>
      <c r="E95" s="173"/>
      <c r="F95" s="180"/>
      <c r="G95" s="180"/>
      <c r="H95" s="180"/>
      <c r="I95" s="115" t="s">
        <v>12</v>
      </c>
      <c r="J95" s="110"/>
    </row>
    <row r="96" spans="1:10" x14ac:dyDescent="0.2">
      <c r="A96" s="170"/>
      <c r="B96" s="165"/>
      <c r="C96" s="171"/>
      <c r="D96" s="173"/>
      <c r="E96" s="173" t="s">
        <v>805</v>
      </c>
      <c r="F96" s="180" t="s">
        <v>16</v>
      </c>
      <c r="G96" s="180">
        <v>1</v>
      </c>
      <c r="H96" s="180" t="s">
        <v>918</v>
      </c>
      <c r="I96" s="115" t="s">
        <v>13</v>
      </c>
      <c r="J96" s="110"/>
    </row>
    <row r="97" spans="1:10" x14ac:dyDescent="0.2">
      <c r="A97" s="170"/>
      <c r="B97" s="165"/>
      <c r="C97" s="171"/>
      <c r="D97" s="173"/>
      <c r="E97" s="173"/>
      <c r="F97" s="180"/>
      <c r="G97" s="180"/>
      <c r="H97" s="180"/>
      <c r="I97" s="115" t="s">
        <v>14</v>
      </c>
      <c r="J97" s="110"/>
    </row>
    <row r="98" spans="1:10" x14ac:dyDescent="0.2">
      <c r="A98" s="170"/>
      <c r="B98" s="165"/>
      <c r="C98" s="171"/>
      <c r="D98" s="173"/>
      <c r="E98" s="173"/>
      <c r="F98" s="180"/>
      <c r="G98" s="180"/>
      <c r="H98" s="180"/>
      <c r="I98" s="115" t="s">
        <v>15</v>
      </c>
      <c r="J98" s="110"/>
    </row>
    <row r="99" spans="1:10" ht="24" x14ac:dyDescent="0.2">
      <c r="A99" s="27" t="s">
        <v>311</v>
      </c>
      <c r="B99" s="116" t="s">
        <v>169</v>
      </c>
      <c r="C99" s="40"/>
      <c r="D99" s="84"/>
      <c r="E99" s="33"/>
      <c r="F99" s="33"/>
      <c r="G99" s="48"/>
      <c r="H99" s="48"/>
      <c r="I99" s="40"/>
      <c r="J99" s="121">
        <f>SUM(J100:J106)</f>
        <v>157.9</v>
      </c>
    </row>
    <row r="100" spans="1:10" ht="27" customHeight="1" x14ac:dyDescent="0.2">
      <c r="A100" s="170"/>
      <c r="B100" s="165"/>
      <c r="C100" s="171" t="s">
        <v>535</v>
      </c>
      <c r="D100" s="173" t="s">
        <v>586</v>
      </c>
      <c r="E100" s="173" t="s">
        <v>170</v>
      </c>
      <c r="F100" s="227" t="s">
        <v>587</v>
      </c>
      <c r="G100" s="236" t="s">
        <v>906</v>
      </c>
      <c r="H100" s="180" t="s">
        <v>918</v>
      </c>
      <c r="I100" s="115" t="s">
        <v>8</v>
      </c>
      <c r="J100" s="110"/>
    </row>
    <row r="101" spans="1:10" x14ac:dyDescent="0.2">
      <c r="A101" s="170"/>
      <c r="B101" s="165"/>
      <c r="C101" s="171"/>
      <c r="D101" s="173"/>
      <c r="E101" s="173"/>
      <c r="F101" s="227"/>
      <c r="G101" s="236"/>
      <c r="H101" s="180"/>
      <c r="I101" s="115" t="s">
        <v>10</v>
      </c>
      <c r="J101" s="110">
        <v>157.9</v>
      </c>
    </row>
    <row r="102" spans="1:10" x14ac:dyDescent="0.2">
      <c r="A102" s="170"/>
      <c r="B102" s="165"/>
      <c r="C102" s="171"/>
      <c r="D102" s="173"/>
      <c r="E102" s="173"/>
      <c r="F102" s="227"/>
      <c r="G102" s="236"/>
      <c r="H102" s="180"/>
      <c r="I102" s="115" t="s">
        <v>11</v>
      </c>
      <c r="J102" s="110"/>
    </row>
    <row r="103" spans="1:10" ht="24" x14ac:dyDescent="0.2">
      <c r="A103" s="170"/>
      <c r="B103" s="165"/>
      <c r="C103" s="171"/>
      <c r="D103" s="173"/>
      <c r="E103" s="173"/>
      <c r="F103" s="227"/>
      <c r="G103" s="236"/>
      <c r="H103" s="180"/>
      <c r="I103" s="115" t="s">
        <v>12</v>
      </c>
      <c r="J103" s="110"/>
    </row>
    <row r="104" spans="1:10" x14ac:dyDescent="0.2">
      <c r="A104" s="170"/>
      <c r="B104" s="165"/>
      <c r="C104" s="171"/>
      <c r="D104" s="173"/>
      <c r="E104" s="173" t="s">
        <v>841</v>
      </c>
      <c r="F104" s="180" t="s">
        <v>16</v>
      </c>
      <c r="G104" s="165" t="s">
        <v>977</v>
      </c>
      <c r="H104" s="180" t="s">
        <v>918</v>
      </c>
      <c r="I104" s="115" t="s">
        <v>13</v>
      </c>
      <c r="J104" s="110"/>
    </row>
    <row r="105" spans="1:10" x14ac:dyDescent="0.2">
      <c r="A105" s="170"/>
      <c r="B105" s="165"/>
      <c r="C105" s="171"/>
      <c r="D105" s="173"/>
      <c r="E105" s="173"/>
      <c r="F105" s="180"/>
      <c r="G105" s="165"/>
      <c r="H105" s="180"/>
      <c r="I105" s="115" t="s">
        <v>14</v>
      </c>
      <c r="J105" s="110"/>
    </row>
    <row r="106" spans="1:10" x14ac:dyDescent="0.2">
      <c r="A106" s="170"/>
      <c r="B106" s="165"/>
      <c r="C106" s="171"/>
      <c r="D106" s="173"/>
      <c r="E106" s="173"/>
      <c r="F106" s="180"/>
      <c r="G106" s="165"/>
      <c r="H106" s="180"/>
      <c r="I106" s="115" t="s">
        <v>15</v>
      </c>
      <c r="J106" s="110"/>
    </row>
    <row r="107" spans="1:10" ht="13.5" customHeight="1" thickBot="1" x14ac:dyDescent="0.25">
      <c r="A107" s="205" t="s">
        <v>56</v>
      </c>
      <c r="B107" s="206"/>
      <c r="C107" s="206"/>
      <c r="D107" s="206"/>
      <c r="E107" s="206"/>
      <c r="F107" s="206"/>
      <c r="G107" s="206"/>
      <c r="H107" s="206"/>
      <c r="I107" s="206"/>
      <c r="J107" s="122">
        <f>SUM(J9,J17,J25,J34,J42,J58,J91,J99)</f>
        <v>1301.5</v>
      </c>
    </row>
    <row r="108" spans="1:10" ht="12.75" thickBot="1" x14ac:dyDescent="0.25">
      <c r="A108" s="111" t="s">
        <v>57</v>
      </c>
      <c r="B108" s="111"/>
      <c r="C108" s="123"/>
      <c r="I108" s="123"/>
      <c r="J108" s="111"/>
    </row>
    <row r="109" spans="1:10" ht="24" x14ac:dyDescent="0.2">
      <c r="A109" s="2"/>
      <c r="B109" s="72" t="s">
        <v>58</v>
      </c>
      <c r="C109" s="79">
        <f>SUM(C111:C116)</f>
        <v>1301.5</v>
      </c>
      <c r="I109" s="55"/>
      <c r="J109" s="23"/>
    </row>
    <row r="110" spans="1:10" x14ac:dyDescent="0.2">
      <c r="A110" s="4"/>
      <c r="B110" s="73" t="s">
        <v>59</v>
      </c>
      <c r="C110" s="80" t="s">
        <v>9</v>
      </c>
      <c r="I110" s="55"/>
      <c r="J110" s="57"/>
    </row>
    <row r="111" spans="1:10" ht="24" x14ac:dyDescent="0.2">
      <c r="A111" s="4"/>
      <c r="B111" s="74" t="s">
        <v>8</v>
      </c>
      <c r="C111" s="81">
        <f>SUMIF($I$8:$I$107,$B111,J$8:J$107)</f>
        <v>691.5</v>
      </c>
      <c r="I111" s="12"/>
      <c r="J111" s="59"/>
    </row>
    <row r="112" spans="1:10" ht="24" x14ac:dyDescent="0.2">
      <c r="A112" s="4"/>
      <c r="B112" s="74" t="s">
        <v>10</v>
      </c>
      <c r="C112" s="81">
        <f t="shared" ref="C112:C117" si="0">SUMIF($I$8:$I$107,$B112,J$8:J$107)</f>
        <v>410</v>
      </c>
      <c r="I112" s="12"/>
      <c r="J112" s="59"/>
    </row>
    <row r="113" spans="1:10" ht="12.75" customHeight="1" x14ac:dyDescent="0.2">
      <c r="A113" s="4"/>
      <c r="B113" s="74" t="s">
        <v>11</v>
      </c>
      <c r="C113" s="81">
        <f t="shared" si="0"/>
        <v>0</v>
      </c>
      <c r="I113" s="12"/>
      <c r="J113" s="59"/>
    </row>
    <row r="114" spans="1:10" ht="24" x14ac:dyDescent="0.2">
      <c r="A114" s="4"/>
      <c r="B114" s="74" t="s">
        <v>12</v>
      </c>
      <c r="C114" s="81">
        <f t="shared" si="0"/>
        <v>0</v>
      </c>
      <c r="I114" s="12"/>
      <c r="J114" s="59"/>
    </row>
    <row r="115" spans="1:10" x14ac:dyDescent="0.2">
      <c r="A115" s="4"/>
      <c r="B115" s="74" t="s">
        <v>13</v>
      </c>
      <c r="C115" s="81">
        <f t="shared" si="0"/>
        <v>200</v>
      </c>
      <c r="I115" s="12"/>
      <c r="J115" s="59"/>
    </row>
    <row r="116" spans="1:10" ht="13.5" customHeight="1" x14ac:dyDescent="0.2">
      <c r="A116" s="4"/>
      <c r="B116" s="74" t="s">
        <v>14</v>
      </c>
      <c r="C116" s="81">
        <f t="shared" si="0"/>
        <v>0</v>
      </c>
      <c r="I116" s="12"/>
      <c r="J116" s="59"/>
    </row>
    <row r="117" spans="1:10" ht="13.5" customHeight="1" thickBot="1" x14ac:dyDescent="0.25">
      <c r="A117" s="7"/>
      <c r="B117" s="75" t="s">
        <v>15</v>
      </c>
      <c r="C117" s="80">
        <f t="shared" si="0"/>
        <v>0</v>
      </c>
      <c r="I117" s="55"/>
      <c r="J117" s="61"/>
    </row>
    <row r="118" spans="1:10" ht="24.75" thickBot="1" x14ac:dyDescent="0.25">
      <c r="A118" s="8"/>
      <c r="B118" s="76" t="s">
        <v>56</v>
      </c>
      <c r="C118" s="83">
        <f>C109+C117</f>
        <v>1301.5</v>
      </c>
      <c r="D118" s="77"/>
      <c r="G118" s="18"/>
      <c r="H118" s="18"/>
      <c r="I118" s="12"/>
      <c r="J118" s="63"/>
    </row>
    <row r="119" spans="1:10" ht="12.75" thickBot="1" x14ac:dyDescent="0.25">
      <c r="A119" s="10"/>
      <c r="B119" s="78" t="s">
        <v>60</v>
      </c>
      <c r="C119" s="82">
        <f>J58</f>
        <v>300</v>
      </c>
      <c r="G119" s="18"/>
      <c r="H119" s="18"/>
      <c r="I119" s="12"/>
      <c r="J119" s="65"/>
    </row>
    <row r="120" spans="1:10" x14ac:dyDescent="0.2">
      <c r="A120" s="11"/>
      <c r="B120" s="11"/>
      <c r="C120" s="12"/>
      <c r="I120" s="12"/>
      <c r="J120" s="13"/>
    </row>
    <row r="121" spans="1:10" x14ac:dyDescent="0.2">
      <c r="A121" s="14" t="s">
        <v>61</v>
      </c>
      <c r="B121" s="15" t="s">
        <v>62</v>
      </c>
      <c r="J121" s="17"/>
    </row>
    <row r="122" spans="1:10" x14ac:dyDescent="0.2">
      <c r="A122" s="14" t="s">
        <v>63</v>
      </c>
      <c r="B122" s="15" t="s">
        <v>64</v>
      </c>
      <c r="J122" s="23"/>
    </row>
    <row r="123" spans="1:10" x14ac:dyDescent="0.2">
      <c r="A123" s="14" t="s">
        <v>65</v>
      </c>
      <c r="B123" s="15" t="s">
        <v>66</v>
      </c>
      <c r="J123" s="25"/>
    </row>
    <row r="124" spans="1:10" x14ac:dyDescent="0.2">
      <c r="A124" s="14" t="s">
        <v>67</v>
      </c>
      <c r="B124" s="18" t="s">
        <v>68</v>
      </c>
    </row>
    <row r="125" spans="1:10" x14ac:dyDescent="0.2">
      <c r="A125" s="14" t="s">
        <v>69</v>
      </c>
      <c r="B125" s="15" t="s">
        <v>70</v>
      </c>
    </row>
    <row r="126" spans="1:10" x14ac:dyDescent="0.2">
      <c r="A126" s="14" t="s">
        <v>71</v>
      </c>
      <c r="B126" s="15" t="s">
        <v>72</v>
      </c>
    </row>
    <row r="127" spans="1:10" x14ac:dyDescent="0.2">
      <c r="A127" s="14" t="s">
        <v>73</v>
      </c>
      <c r="B127" s="15" t="s">
        <v>74</v>
      </c>
    </row>
    <row r="128" spans="1:10" x14ac:dyDescent="0.2">
      <c r="A128" s="14" t="s">
        <v>75</v>
      </c>
      <c r="B128" s="15" t="s">
        <v>76</v>
      </c>
    </row>
    <row r="129" spans="1:2" x14ac:dyDescent="0.2">
      <c r="A129" s="14" t="s">
        <v>77</v>
      </c>
      <c r="B129" s="15" t="s">
        <v>78</v>
      </c>
    </row>
    <row r="130" spans="1:2" x14ac:dyDescent="0.2">
      <c r="A130" s="14" t="s">
        <v>79</v>
      </c>
      <c r="B130" s="15" t="s">
        <v>80</v>
      </c>
    </row>
    <row r="131" spans="1:2" x14ac:dyDescent="0.2">
      <c r="A131" s="14" t="s">
        <v>81</v>
      </c>
      <c r="B131" s="15" t="s">
        <v>82</v>
      </c>
    </row>
  </sheetData>
  <dataConsolidate/>
  <mergeCells count="122">
    <mergeCell ref="A107:I107"/>
    <mergeCell ref="A92:A98"/>
    <mergeCell ref="A100:A106"/>
    <mergeCell ref="B100:B106"/>
    <mergeCell ref="C100:C106"/>
    <mergeCell ref="E100:E103"/>
    <mergeCell ref="F100:F103"/>
    <mergeCell ref="G100:G103"/>
    <mergeCell ref="H100:H103"/>
    <mergeCell ref="D100:D106"/>
    <mergeCell ref="E104:E106"/>
    <mergeCell ref="F104:F106"/>
    <mergeCell ref="G104:G106"/>
    <mergeCell ref="H104:H106"/>
    <mergeCell ref="B92:B98"/>
    <mergeCell ref="H96:H98"/>
    <mergeCell ref="G96:G98"/>
    <mergeCell ref="F96:F98"/>
    <mergeCell ref="E96:E98"/>
    <mergeCell ref="H92:H95"/>
    <mergeCell ref="G92:G95"/>
    <mergeCell ref="F92:F95"/>
    <mergeCell ref="A4:J4"/>
    <mergeCell ref="A5:A6"/>
    <mergeCell ref="B5:B6"/>
    <mergeCell ref="C5:C6"/>
    <mergeCell ref="I5:I6"/>
    <mergeCell ref="J5:J6"/>
    <mergeCell ref="C59:C65"/>
    <mergeCell ref="D59:D65"/>
    <mergeCell ref="F43:F44"/>
    <mergeCell ref="G43:G44"/>
    <mergeCell ref="H43:H44"/>
    <mergeCell ref="E46:E47"/>
    <mergeCell ref="F46:F47"/>
    <mergeCell ref="G46:G47"/>
    <mergeCell ref="H46:H47"/>
    <mergeCell ref="A43:A49"/>
    <mergeCell ref="B33:J33"/>
    <mergeCell ref="F35:F38"/>
    <mergeCell ref="G35:G38"/>
    <mergeCell ref="H35:H38"/>
    <mergeCell ref="E39:E41"/>
    <mergeCell ref="F39:F41"/>
    <mergeCell ref="G39:G41"/>
    <mergeCell ref="H39:H41"/>
    <mergeCell ref="A10:A16"/>
    <mergeCell ref="B10:B16"/>
    <mergeCell ref="C10:C16"/>
    <mergeCell ref="D10:D16"/>
    <mergeCell ref="A26:A32"/>
    <mergeCell ref="A18:A24"/>
    <mergeCell ref="E26:E32"/>
    <mergeCell ref="D26:D32"/>
    <mergeCell ref="A35:A41"/>
    <mergeCell ref="B35:B41"/>
    <mergeCell ref="C35:C41"/>
    <mergeCell ref="D35:D41"/>
    <mergeCell ref="E35:E38"/>
    <mergeCell ref="B7:J7"/>
    <mergeCell ref="D5:D6"/>
    <mergeCell ref="E5:F5"/>
    <mergeCell ref="G5:H5"/>
    <mergeCell ref="B8:J8"/>
    <mergeCell ref="B26:B32"/>
    <mergeCell ref="B18:B24"/>
    <mergeCell ref="C18:C24"/>
    <mergeCell ref="D18:D24"/>
    <mergeCell ref="E18:E24"/>
    <mergeCell ref="F18:F24"/>
    <mergeCell ref="G18:G24"/>
    <mergeCell ref="H18:H24"/>
    <mergeCell ref="G26:G32"/>
    <mergeCell ref="H26:H32"/>
    <mergeCell ref="F26:F32"/>
    <mergeCell ref="C26:C32"/>
    <mergeCell ref="B43:B49"/>
    <mergeCell ref="C43:C49"/>
    <mergeCell ref="D43:D49"/>
    <mergeCell ref="E43:E44"/>
    <mergeCell ref="E92:E95"/>
    <mergeCell ref="C92:C98"/>
    <mergeCell ref="D92:D98"/>
    <mergeCell ref="B90:J90"/>
    <mergeCell ref="A83:A89"/>
    <mergeCell ref="B83:B89"/>
    <mergeCell ref="C83:C89"/>
    <mergeCell ref="D83:D89"/>
    <mergeCell ref="E83:E89"/>
    <mergeCell ref="F83:F89"/>
    <mergeCell ref="G83:G89"/>
    <mergeCell ref="H83:H89"/>
    <mergeCell ref="E51:E57"/>
    <mergeCell ref="H51:H57"/>
    <mergeCell ref="G51:G57"/>
    <mergeCell ref="F51:F57"/>
    <mergeCell ref="A75:A81"/>
    <mergeCell ref="B75:B81"/>
    <mergeCell ref="C75:C81"/>
    <mergeCell ref="D75:D81"/>
    <mergeCell ref="A59:A65"/>
    <mergeCell ref="B59:B65"/>
    <mergeCell ref="A51:A57"/>
    <mergeCell ref="B51:B57"/>
    <mergeCell ref="E75:E81"/>
    <mergeCell ref="F75:F81"/>
    <mergeCell ref="G75:G81"/>
    <mergeCell ref="H75:H81"/>
    <mergeCell ref="A67:A73"/>
    <mergeCell ref="B67:B73"/>
    <mergeCell ref="C67:C73"/>
    <mergeCell ref="D67:D73"/>
    <mergeCell ref="H67:H73"/>
    <mergeCell ref="G67:G73"/>
    <mergeCell ref="F67:F73"/>
    <mergeCell ref="E67:E73"/>
    <mergeCell ref="C51:C57"/>
    <mergeCell ref="D51:D57"/>
    <mergeCell ref="H59:H65"/>
    <mergeCell ref="G59:G65"/>
    <mergeCell ref="F59:F65"/>
    <mergeCell ref="E59:E65"/>
  </mergeCells>
  <phoneticPr fontId="16" type="noConversion"/>
  <pageMargins left="0.25" right="0.25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8748-9A81-48BB-9C87-839BAF697B6A}">
  <sheetPr>
    <pageSetUpPr fitToPage="1"/>
  </sheetPr>
  <dimension ref="A4:K155"/>
  <sheetViews>
    <sheetView zoomScaleNormal="100" workbookViewId="0">
      <pane xSplit="1" topLeftCell="B1" activePane="topRight" state="frozen"/>
      <selection pane="topRight" activeCell="J132" sqref="J132"/>
    </sheetView>
  </sheetViews>
  <sheetFormatPr defaultColWidth="9.140625" defaultRowHeight="12.75" x14ac:dyDescent="0.2"/>
  <cols>
    <col min="1" max="1" width="12.85546875" style="17" customWidth="1"/>
    <col min="2" max="2" width="46.7109375" style="18" customWidth="1"/>
    <col min="3" max="3" width="17.140625" style="16" customWidth="1"/>
    <col min="4" max="4" width="33.28515625" style="18" customWidth="1"/>
    <col min="5" max="5" width="34.7109375" style="18" customWidth="1"/>
    <col min="6" max="6" width="6.28515625" style="18" customWidth="1"/>
    <col min="7" max="7" width="7" style="17" customWidth="1"/>
    <col min="8" max="8" width="11.28515625" style="17" customWidth="1"/>
    <col min="9" max="9" width="36" style="16" customWidth="1"/>
    <col min="10" max="10" width="11.28515625" style="16" customWidth="1"/>
    <col min="11" max="16384" width="9.140625" style="1"/>
  </cols>
  <sheetData>
    <row r="4" spans="1:10" ht="19.149999999999999" customHeight="1" thickBot="1" x14ac:dyDescent="0.25">
      <c r="A4" s="240" t="s">
        <v>588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ht="29.25" customHeight="1" x14ac:dyDescent="0.2">
      <c r="A5" s="203" t="s">
        <v>481</v>
      </c>
      <c r="B5" s="199" t="s">
        <v>488</v>
      </c>
      <c r="C5" s="195" t="s">
        <v>480</v>
      </c>
      <c r="D5" s="249" t="s">
        <v>485</v>
      </c>
      <c r="E5" s="199" t="s">
        <v>0</v>
      </c>
      <c r="F5" s="199"/>
      <c r="G5" s="199" t="s">
        <v>1</v>
      </c>
      <c r="H5" s="199"/>
      <c r="I5" s="195" t="s">
        <v>487</v>
      </c>
      <c r="J5" s="201" t="s">
        <v>869</v>
      </c>
    </row>
    <row r="6" spans="1:10" ht="36.75" customHeight="1" x14ac:dyDescent="0.2">
      <c r="A6" s="204"/>
      <c r="B6" s="200"/>
      <c r="C6" s="196"/>
      <c r="D6" s="250"/>
      <c r="E6" s="112" t="s">
        <v>2</v>
      </c>
      <c r="F6" s="112" t="s">
        <v>3</v>
      </c>
      <c r="G6" s="112">
        <v>2026</v>
      </c>
      <c r="H6" s="113" t="s">
        <v>486</v>
      </c>
      <c r="I6" s="196"/>
      <c r="J6" s="202"/>
    </row>
    <row r="7" spans="1:10" s="19" customFormat="1" ht="14.25" customHeight="1" x14ac:dyDescent="0.2">
      <c r="A7" s="119" t="s">
        <v>589</v>
      </c>
      <c r="B7" s="207" t="s">
        <v>682</v>
      </c>
      <c r="C7" s="207"/>
      <c r="D7" s="207"/>
      <c r="E7" s="207"/>
      <c r="F7" s="207"/>
      <c r="G7" s="207"/>
      <c r="H7" s="207"/>
      <c r="I7" s="207"/>
      <c r="J7" s="208"/>
    </row>
    <row r="8" spans="1:10" ht="15" customHeight="1" x14ac:dyDescent="0.2">
      <c r="A8" s="120" t="s">
        <v>171</v>
      </c>
      <c r="B8" s="209" t="s">
        <v>172</v>
      </c>
      <c r="C8" s="209"/>
      <c r="D8" s="209"/>
      <c r="E8" s="209"/>
      <c r="F8" s="209"/>
      <c r="G8" s="209"/>
      <c r="H8" s="209"/>
      <c r="I8" s="209"/>
      <c r="J8" s="210"/>
    </row>
    <row r="9" spans="1:10" ht="61.5" customHeight="1" x14ac:dyDescent="0.2">
      <c r="A9" s="27" t="s">
        <v>173</v>
      </c>
      <c r="B9" s="116" t="s">
        <v>283</v>
      </c>
      <c r="C9" s="40"/>
      <c r="D9" s="84"/>
      <c r="E9" s="33"/>
      <c r="F9" s="35"/>
      <c r="G9" s="124"/>
      <c r="H9" s="124"/>
      <c r="I9" s="40"/>
      <c r="J9" s="131">
        <f>SUM(J10:J16)</f>
        <v>0</v>
      </c>
    </row>
    <row r="10" spans="1:10" ht="24" x14ac:dyDescent="0.2">
      <c r="A10" s="170"/>
      <c r="B10" s="165"/>
      <c r="C10" s="171" t="s">
        <v>497</v>
      </c>
      <c r="D10" s="178" t="s">
        <v>719</v>
      </c>
      <c r="E10" s="177" t="s">
        <v>174</v>
      </c>
      <c r="F10" s="241" t="s">
        <v>175</v>
      </c>
      <c r="G10" s="180">
        <v>0</v>
      </c>
      <c r="H10" s="180" t="s">
        <v>881</v>
      </c>
      <c r="I10" s="115" t="s">
        <v>8</v>
      </c>
      <c r="J10" s="126"/>
    </row>
    <row r="11" spans="1:10" ht="24" x14ac:dyDescent="0.2">
      <c r="A11" s="170"/>
      <c r="B11" s="165"/>
      <c r="C11" s="171"/>
      <c r="D11" s="178"/>
      <c r="E11" s="177"/>
      <c r="F11" s="241"/>
      <c r="G11" s="180"/>
      <c r="H11" s="180"/>
      <c r="I11" s="115" t="s">
        <v>10</v>
      </c>
      <c r="J11" s="126"/>
    </row>
    <row r="12" spans="1:10" x14ac:dyDescent="0.2">
      <c r="A12" s="170"/>
      <c r="B12" s="165"/>
      <c r="C12" s="171"/>
      <c r="D12" s="178"/>
      <c r="E12" s="177"/>
      <c r="F12" s="241"/>
      <c r="G12" s="180"/>
      <c r="H12" s="180"/>
      <c r="I12" s="115" t="s">
        <v>11</v>
      </c>
      <c r="J12" s="126"/>
    </row>
    <row r="13" spans="1:10" ht="24" x14ac:dyDescent="0.2">
      <c r="A13" s="170"/>
      <c r="B13" s="165"/>
      <c r="C13" s="171"/>
      <c r="D13" s="178"/>
      <c r="E13" s="177"/>
      <c r="F13" s="241"/>
      <c r="G13" s="180"/>
      <c r="H13" s="180"/>
      <c r="I13" s="115" t="s">
        <v>12</v>
      </c>
      <c r="J13" s="126"/>
    </row>
    <row r="14" spans="1:10" x14ac:dyDescent="0.2">
      <c r="A14" s="170"/>
      <c r="B14" s="165"/>
      <c r="C14" s="171"/>
      <c r="D14" s="178"/>
      <c r="E14" s="177"/>
      <c r="F14" s="241"/>
      <c r="G14" s="180"/>
      <c r="H14" s="180"/>
      <c r="I14" s="115" t="s">
        <v>13</v>
      </c>
      <c r="J14" s="126"/>
    </row>
    <row r="15" spans="1:10" x14ac:dyDescent="0.2">
      <c r="A15" s="170"/>
      <c r="B15" s="165"/>
      <c r="C15" s="171"/>
      <c r="D15" s="178"/>
      <c r="E15" s="177"/>
      <c r="F15" s="241"/>
      <c r="G15" s="180"/>
      <c r="H15" s="180"/>
      <c r="I15" s="115" t="s">
        <v>14</v>
      </c>
      <c r="J15" s="126"/>
    </row>
    <row r="16" spans="1:10" x14ac:dyDescent="0.2">
      <c r="A16" s="170"/>
      <c r="B16" s="165"/>
      <c r="C16" s="171"/>
      <c r="D16" s="178"/>
      <c r="E16" s="177"/>
      <c r="F16" s="241"/>
      <c r="G16" s="180"/>
      <c r="H16" s="180"/>
      <c r="I16" s="115" t="s">
        <v>15</v>
      </c>
      <c r="J16" s="126"/>
    </row>
    <row r="17" spans="1:10" ht="36.75" customHeight="1" x14ac:dyDescent="0.2">
      <c r="A17" s="27" t="s">
        <v>176</v>
      </c>
      <c r="B17" s="116" t="s">
        <v>285</v>
      </c>
      <c r="C17" s="40"/>
      <c r="D17" s="84"/>
      <c r="E17" s="33"/>
      <c r="F17" s="35"/>
      <c r="G17" s="124"/>
      <c r="H17" s="124"/>
      <c r="I17" s="40"/>
      <c r="J17" s="131">
        <f>SUM(J18:J24)</f>
        <v>0</v>
      </c>
    </row>
    <row r="18" spans="1:10" ht="24" x14ac:dyDescent="0.2">
      <c r="A18" s="170"/>
      <c r="B18" s="165"/>
      <c r="C18" s="171" t="s">
        <v>497</v>
      </c>
      <c r="D18" s="178" t="s">
        <v>719</v>
      </c>
      <c r="E18" s="173" t="s">
        <v>843</v>
      </c>
      <c r="F18" s="180" t="s">
        <v>16</v>
      </c>
      <c r="G18" s="180">
        <v>0</v>
      </c>
      <c r="H18" s="180" t="s">
        <v>881</v>
      </c>
      <c r="I18" s="115" t="s">
        <v>8</v>
      </c>
      <c r="J18" s="126"/>
    </row>
    <row r="19" spans="1:10" ht="24" x14ac:dyDescent="0.2">
      <c r="A19" s="170"/>
      <c r="B19" s="165"/>
      <c r="C19" s="171"/>
      <c r="D19" s="178"/>
      <c r="E19" s="173"/>
      <c r="F19" s="180"/>
      <c r="G19" s="180"/>
      <c r="H19" s="180"/>
      <c r="I19" s="115" t="s">
        <v>10</v>
      </c>
      <c r="J19" s="126"/>
    </row>
    <row r="20" spans="1:10" x14ac:dyDescent="0.2">
      <c r="A20" s="170"/>
      <c r="B20" s="165"/>
      <c r="C20" s="171"/>
      <c r="D20" s="178"/>
      <c r="E20" s="173"/>
      <c r="F20" s="180"/>
      <c r="G20" s="180"/>
      <c r="H20" s="180"/>
      <c r="I20" s="115" t="s">
        <v>11</v>
      </c>
      <c r="J20" s="126"/>
    </row>
    <row r="21" spans="1:10" ht="24" x14ac:dyDescent="0.2">
      <c r="A21" s="170"/>
      <c r="B21" s="165"/>
      <c r="C21" s="171"/>
      <c r="D21" s="178"/>
      <c r="E21" s="173"/>
      <c r="F21" s="180"/>
      <c r="G21" s="180"/>
      <c r="H21" s="180"/>
      <c r="I21" s="115" t="s">
        <v>12</v>
      </c>
      <c r="J21" s="126"/>
    </row>
    <row r="22" spans="1:10" x14ac:dyDescent="0.2">
      <c r="A22" s="170"/>
      <c r="B22" s="165"/>
      <c r="C22" s="171"/>
      <c r="D22" s="178"/>
      <c r="E22" s="173"/>
      <c r="F22" s="180"/>
      <c r="G22" s="180"/>
      <c r="H22" s="180"/>
      <c r="I22" s="115" t="s">
        <v>13</v>
      </c>
      <c r="J22" s="126"/>
    </row>
    <row r="23" spans="1:10" x14ac:dyDescent="0.2">
      <c r="A23" s="170"/>
      <c r="B23" s="165"/>
      <c r="C23" s="171"/>
      <c r="D23" s="178"/>
      <c r="E23" s="173"/>
      <c r="F23" s="180"/>
      <c r="G23" s="180"/>
      <c r="H23" s="180"/>
      <c r="I23" s="115" t="s">
        <v>14</v>
      </c>
      <c r="J23" s="126"/>
    </row>
    <row r="24" spans="1:10" x14ac:dyDescent="0.2">
      <c r="A24" s="170"/>
      <c r="B24" s="165"/>
      <c r="C24" s="171"/>
      <c r="D24" s="178"/>
      <c r="E24" s="173"/>
      <c r="F24" s="180"/>
      <c r="G24" s="180"/>
      <c r="H24" s="180"/>
      <c r="I24" s="115" t="s">
        <v>15</v>
      </c>
      <c r="J24" s="126"/>
    </row>
    <row r="25" spans="1:10" ht="24" x14ac:dyDescent="0.2">
      <c r="A25" s="29" t="s">
        <v>284</v>
      </c>
      <c r="B25" s="116" t="s">
        <v>335</v>
      </c>
      <c r="C25" s="40"/>
      <c r="D25" s="84"/>
      <c r="E25" s="33"/>
      <c r="F25" s="35"/>
      <c r="G25" s="48"/>
      <c r="H25" s="48"/>
      <c r="I25" s="40"/>
      <c r="J25" s="131">
        <f>SUM(J26:J32)</f>
        <v>234.6</v>
      </c>
    </row>
    <row r="26" spans="1:10" ht="24" x14ac:dyDescent="0.2">
      <c r="A26" s="170"/>
      <c r="B26" s="165"/>
      <c r="C26" s="171" t="s">
        <v>497</v>
      </c>
      <c r="D26" s="178" t="s">
        <v>724</v>
      </c>
      <c r="E26" s="246" t="s">
        <v>177</v>
      </c>
      <c r="F26" s="217" t="s">
        <v>16</v>
      </c>
      <c r="G26" s="217">
        <v>1</v>
      </c>
      <c r="H26" s="217" t="s">
        <v>918</v>
      </c>
      <c r="I26" s="115" t="s">
        <v>8</v>
      </c>
      <c r="J26" s="126">
        <v>234.6</v>
      </c>
    </row>
    <row r="27" spans="1:10" ht="24" x14ac:dyDescent="0.2">
      <c r="A27" s="170"/>
      <c r="B27" s="165"/>
      <c r="C27" s="171"/>
      <c r="D27" s="178"/>
      <c r="E27" s="247"/>
      <c r="F27" s="218"/>
      <c r="G27" s="218"/>
      <c r="H27" s="218"/>
      <c r="I27" s="115" t="s">
        <v>10</v>
      </c>
      <c r="J27" s="126"/>
    </row>
    <row r="28" spans="1:10" x14ac:dyDescent="0.2">
      <c r="A28" s="170"/>
      <c r="B28" s="165"/>
      <c r="C28" s="171"/>
      <c r="D28" s="178"/>
      <c r="E28" s="247"/>
      <c r="F28" s="218"/>
      <c r="G28" s="218"/>
      <c r="H28" s="218"/>
      <c r="I28" s="115" t="s">
        <v>11</v>
      </c>
      <c r="J28" s="126"/>
    </row>
    <row r="29" spans="1:10" ht="24" x14ac:dyDescent="0.2">
      <c r="A29" s="170"/>
      <c r="B29" s="165"/>
      <c r="C29" s="171"/>
      <c r="D29" s="178"/>
      <c r="E29" s="247"/>
      <c r="F29" s="218"/>
      <c r="G29" s="218"/>
      <c r="H29" s="218"/>
      <c r="I29" s="115" t="s">
        <v>12</v>
      </c>
      <c r="J29" s="126"/>
    </row>
    <row r="30" spans="1:10" x14ac:dyDescent="0.2">
      <c r="A30" s="170"/>
      <c r="B30" s="165"/>
      <c r="C30" s="171"/>
      <c r="D30" s="178"/>
      <c r="E30" s="247"/>
      <c r="F30" s="218"/>
      <c r="G30" s="218"/>
      <c r="H30" s="218"/>
      <c r="I30" s="115" t="s">
        <v>13</v>
      </c>
      <c r="J30" s="126"/>
    </row>
    <row r="31" spans="1:10" x14ac:dyDescent="0.2">
      <c r="A31" s="170"/>
      <c r="B31" s="165"/>
      <c r="C31" s="171"/>
      <c r="D31" s="178"/>
      <c r="E31" s="247"/>
      <c r="F31" s="218"/>
      <c r="G31" s="218"/>
      <c r="H31" s="218"/>
      <c r="I31" s="115" t="s">
        <v>14</v>
      </c>
      <c r="J31" s="126"/>
    </row>
    <row r="32" spans="1:10" x14ac:dyDescent="0.2">
      <c r="A32" s="170"/>
      <c r="B32" s="165"/>
      <c r="C32" s="171"/>
      <c r="D32" s="178"/>
      <c r="E32" s="248"/>
      <c r="F32" s="219"/>
      <c r="G32" s="219"/>
      <c r="H32" s="219"/>
      <c r="I32" s="115" t="s">
        <v>15</v>
      </c>
      <c r="J32" s="126"/>
    </row>
    <row r="33" spans="1:10" ht="23.25" customHeight="1" x14ac:dyDescent="0.2">
      <c r="A33" s="27" t="s">
        <v>178</v>
      </c>
      <c r="B33" s="116" t="s">
        <v>286</v>
      </c>
      <c r="C33" s="40"/>
      <c r="D33" s="84"/>
      <c r="E33" s="33"/>
      <c r="F33" s="35"/>
      <c r="G33" s="124"/>
      <c r="H33" s="124"/>
      <c r="I33" s="40"/>
      <c r="J33" s="131">
        <f>SUM(J34:J40)</f>
        <v>84.3</v>
      </c>
    </row>
    <row r="34" spans="1:10" ht="24" x14ac:dyDescent="0.2">
      <c r="A34" s="170"/>
      <c r="B34" s="165"/>
      <c r="C34" s="171" t="s">
        <v>497</v>
      </c>
      <c r="D34" s="178" t="s">
        <v>719</v>
      </c>
      <c r="E34" s="173" t="s">
        <v>179</v>
      </c>
      <c r="F34" s="180" t="s">
        <v>16</v>
      </c>
      <c r="G34" s="180">
        <v>1</v>
      </c>
      <c r="H34" s="180" t="s">
        <v>918</v>
      </c>
      <c r="I34" s="115" t="s">
        <v>8</v>
      </c>
      <c r="J34" s="126">
        <v>84.3</v>
      </c>
    </row>
    <row r="35" spans="1:10" ht="24" x14ac:dyDescent="0.2">
      <c r="A35" s="170"/>
      <c r="B35" s="165"/>
      <c r="C35" s="171"/>
      <c r="D35" s="178"/>
      <c r="E35" s="173"/>
      <c r="F35" s="180"/>
      <c r="G35" s="180"/>
      <c r="H35" s="180"/>
      <c r="I35" s="115" t="s">
        <v>10</v>
      </c>
      <c r="J35" s="126"/>
    </row>
    <row r="36" spans="1:10" x14ac:dyDescent="0.2">
      <c r="A36" s="170"/>
      <c r="B36" s="165"/>
      <c r="C36" s="171"/>
      <c r="D36" s="178"/>
      <c r="E36" s="173"/>
      <c r="F36" s="180"/>
      <c r="G36" s="180"/>
      <c r="H36" s="180"/>
      <c r="I36" s="115" t="s">
        <v>11</v>
      </c>
      <c r="J36" s="126"/>
    </row>
    <row r="37" spans="1:10" ht="24" x14ac:dyDescent="0.2">
      <c r="A37" s="170"/>
      <c r="B37" s="165"/>
      <c r="C37" s="171"/>
      <c r="D37" s="178"/>
      <c r="E37" s="173"/>
      <c r="F37" s="180"/>
      <c r="G37" s="180"/>
      <c r="H37" s="180"/>
      <c r="I37" s="115" t="s">
        <v>12</v>
      </c>
      <c r="J37" s="126"/>
    </row>
    <row r="38" spans="1:10" x14ac:dyDescent="0.2">
      <c r="A38" s="170"/>
      <c r="B38" s="165"/>
      <c r="C38" s="171"/>
      <c r="D38" s="178"/>
      <c r="E38" s="173"/>
      <c r="F38" s="180"/>
      <c r="G38" s="180"/>
      <c r="H38" s="180"/>
      <c r="I38" s="115" t="s">
        <v>13</v>
      </c>
      <c r="J38" s="126"/>
    </row>
    <row r="39" spans="1:10" x14ac:dyDescent="0.2">
      <c r="A39" s="170"/>
      <c r="B39" s="165"/>
      <c r="C39" s="171"/>
      <c r="D39" s="178"/>
      <c r="E39" s="173"/>
      <c r="F39" s="180"/>
      <c r="G39" s="180"/>
      <c r="H39" s="180"/>
      <c r="I39" s="115" t="s">
        <v>14</v>
      </c>
      <c r="J39" s="126"/>
    </row>
    <row r="40" spans="1:10" x14ac:dyDescent="0.2">
      <c r="A40" s="170"/>
      <c r="B40" s="165"/>
      <c r="C40" s="171"/>
      <c r="D40" s="178"/>
      <c r="E40" s="173"/>
      <c r="F40" s="180"/>
      <c r="G40" s="180"/>
      <c r="H40" s="180"/>
      <c r="I40" s="115" t="s">
        <v>15</v>
      </c>
      <c r="J40" s="126"/>
    </row>
    <row r="41" spans="1:10" ht="36" customHeight="1" x14ac:dyDescent="0.2">
      <c r="A41" s="27" t="s">
        <v>180</v>
      </c>
      <c r="B41" s="116" t="s">
        <v>806</v>
      </c>
      <c r="C41" s="40"/>
      <c r="D41" s="84"/>
      <c r="E41" s="33"/>
      <c r="F41" s="35"/>
      <c r="G41" s="124"/>
      <c r="H41" s="124"/>
      <c r="I41" s="40"/>
      <c r="J41" s="131">
        <f>SUM(J42:J48)</f>
        <v>0</v>
      </c>
    </row>
    <row r="42" spans="1:10" ht="24" x14ac:dyDescent="0.2">
      <c r="A42" s="170"/>
      <c r="B42" s="165"/>
      <c r="C42" s="171" t="s">
        <v>497</v>
      </c>
      <c r="D42" s="178" t="s">
        <v>719</v>
      </c>
      <c r="E42" s="173" t="s">
        <v>179</v>
      </c>
      <c r="F42" s="180" t="s">
        <v>16</v>
      </c>
      <c r="G42" s="180">
        <v>0</v>
      </c>
      <c r="H42" s="180" t="s">
        <v>881</v>
      </c>
      <c r="I42" s="115" t="s">
        <v>8</v>
      </c>
      <c r="J42" s="126"/>
    </row>
    <row r="43" spans="1:10" ht="24" x14ac:dyDescent="0.2">
      <c r="A43" s="170"/>
      <c r="B43" s="165"/>
      <c r="C43" s="171"/>
      <c r="D43" s="178"/>
      <c r="E43" s="173"/>
      <c r="F43" s="180"/>
      <c r="G43" s="180"/>
      <c r="H43" s="180"/>
      <c r="I43" s="115" t="s">
        <v>10</v>
      </c>
      <c r="J43" s="126"/>
    </row>
    <row r="44" spans="1:10" x14ac:dyDescent="0.2">
      <c r="A44" s="170"/>
      <c r="B44" s="165"/>
      <c r="C44" s="171"/>
      <c r="D44" s="178"/>
      <c r="E44" s="173"/>
      <c r="F44" s="180"/>
      <c r="G44" s="180"/>
      <c r="H44" s="180"/>
      <c r="I44" s="115" t="s">
        <v>11</v>
      </c>
      <c r="J44" s="126"/>
    </row>
    <row r="45" spans="1:10" ht="24" x14ac:dyDescent="0.2">
      <c r="A45" s="170"/>
      <c r="B45" s="165"/>
      <c r="C45" s="171"/>
      <c r="D45" s="178"/>
      <c r="E45" s="173"/>
      <c r="F45" s="180"/>
      <c r="G45" s="180"/>
      <c r="H45" s="180"/>
      <c r="I45" s="115" t="s">
        <v>12</v>
      </c>
      <c r="J45" s="126"/>
    </row>
    <row r="46" spans="1:10" x14ac:dyDescent="0.2">
      <c r="A46" s="170"/>
      <c r="B46" s="165"/>
      <c r="C46" s="171"/>
      <c r="D46" s="178"/>
      <c r="E46" s="173"/>
      <c r="F46" s="180"/>
      <c r="G46" s="180"/>
      <c r="H46" s="180"/>
      <c r="I46" s="115" t="s">
        <v>13</v>
      </c>
      <c r="J46" s="126"/>
    </row>
    <row r="47" spans="1:10" x14ac:dyDescent="0.2">
      <c r="A47" s="170"/>
      <c r="B47" s="165"/>
      <c r="C47" s="171"/>
      <c r="D47" s="178"/>
      <c r="E47" s="173"/>
      <c r="F47" s="180"/>
      <c r="G47" s="180"/>
      <c r="H47" s="180"/>
      <c r="I47" s="115" t="s">
        <v>14</v>
      </c>
      <c r="J47" s="126"/>
    </row>
    <row r="48" spans="1:10" x14ac:dyDescent="0.2">
      <c r="A48" s="170"/>
      <c r="B48" s="165"/>
      <c r="C48" s="171"/>
      <c r="D48" s="178"/>
      <c r="E48" s="173"/>
      <c r="F48" s="180"/>
      <c r="G48" s="180"/>
      <c r="H48" s="180"/>
      <c r="I48" s="115" t="s">
        <v>15</v>
      </c>
      <c r="J48" s="126"/>
    </row>
    <row r="49" spans="1:10" ht="24.75" customHeight="1" x14ac:dyDescent="0.2">
      <c r="A49" s="27" t="s">
        <v>181</v>
      </c>
      <c r="B49" s="116" t="s">
        <v>807</v>
      </c>
      <c r="C49" s="40"/>
      <c r="D49" s="84"/>
      <c r="E49" s="33"/>
      <c r="F49" s="35"/>
      <c r="G49" s="124"/>
      <c r="H49" s="124"/>
      <c r="I49" s="40"/>
      <c r="J49" s="131">
        <f>SUM(J50:J56)</f>
        <v>0</v>
      </c>
    </row>
    <row r="50" spans="1:10" ht="24" x14ac:dyDescent="0.2">
      <c r="A50" s="170"/>
      <c r="B50" s="165"/>
      <c r="C50" s="171" t="s">
        <v>497</v>
      </c>
      <c r="D50" s="178" t="s">
        <v>719</v>
      </c>
      <c r="E50" s="173" t="s">
        <v>179</v>
      </c>
      <c r="F50" s="180" t="s">
        <v>16</v>
      </c>
      <c r="G50" s="180">
        <v>0</v>
      </c>
      <c r="H50" s="180" t="s">
        <v>881</v>
      </c>
      <c r="I50" s="115" t="s">
        <v>8</v>
      </c>
      <c r="J50" s="126"/>
    </row>
    <row r="51" spans="1:10" ht="24" x14ac:dyDescent="0.2">
      <c r="A51" s="170"/>
      <c r="B51" s="165"/>
      <c r="C51" s="171"/>
      <c r="D51" s="178"/>
      <c r="E51" s="173"/>
      <c r="F51" s="180"/>
      <c r="G51" s="180"/>
      <c r="H51" s="180"/>
      <c r="I51" s="115" t="s">
        <v>10</v>
      </c>
      <c r="J51" s="126"/>
    </row>
    <row r="52" spans="1:10" x14ac:dyDescent="0.2">
      <c r="A52" s="170"/>
      <c r="B52" s="165"/>
      <c r="C52" s="171"/>
      <c r="D52" s="178"/>
      <c r="E52" s="173"/>
      <c r="F52" s="180"/>
      <c r="G52" s="180"/>
      <c r="H52" s="180"/>
      <c r="I52" s="115" t="s">
        <v>11</v>
      </c>
      <c r="J52" s="126"/>
    </row>
    <row r="53" spans="1:10" ht="24" x14ac:dyDescent="0.2">
      <c r="A53" s="170"/>
      <c r="B53" s="165"/>
      <c r="C53" s="171"/>
      <c r="D53" s="178"/>
      <c r="E53" s="173"/>
      <c r="F53" s="180"/>
      <c r="G53" s="180"/>
      <c r="H53" s="180"/>
      <c r="I53" s="115" t="s">
        <v>12</v>
      </c>
      <c r="J53" s="126"/>
    </row>
    <row r="54" spans="1:10" x14ac:dyDescent="0.2">
      <c r="A54" s="170"/>
      <c r="B54" s="165"/>
      <c r="C54" s="171"/>
      <c r="D54" s="178"/>
      <c r="E54" s="173"/>
      <c r="F54" s="180"/>
      <c r="G54" s="180"/>
      <c r="H54" s="180"/>
      <c r="I54" s="115" t="s">
        <v>13</v>
      </c>
      <c r="J54" s="126"/>
    </row>
    <row r="55" spans="1:10" x14ac:dyDescent="0.2">
      <c r="A55" s="170"/>
      <c r="B55" s="165"/>
      <c r="C55" s="171"/>
      <c r="D55" s="178"/>
      <c r="E55" s="173"/>
      <c r="F55" s="180"/>
      <c r="G55" s="180"/>
      <c r="H55" s="180"/>
      <c r="I55" s="115" t="s">
        <v>14</v>
      </c>
      <c r="J55" s="126"/>
    </row>
    <row r="56" spans="1:10" x14ac:dyDescent="0.2">
      <c r="A56" s="170"/>
      <c r="B56" s="165"/>
      <c r="C56" s="171"/>
      <c r="D56" s="178"/>
      <c r="E56" s="173"/>
      <c r="F56" s="180"/>
      <c r="G56" s="180"/>
      <c r="H56" s="180"/>
      <c r="I56" s="115" t="s">
        <v>15</v>
      </c>
      <c r="J56" s="126"/>
    </row>
    <row r="57" spans="1:10" ht="15" customHeight="1" x14ac:dyDescent="0.2">
      <c r="A57" s="27" t="s">
        <v>294</v>
      </c>
      <c r="B57" s="116" t="s">
        <v>295</v>
      </c>
      <c r="C57" s="40"/>
      <c r="D57" s="84"/>
      <c r="E57" s="33"/>
      <c r="F57" s="35"/>
      <c r="G57" s="48"/>
      <c r="H57" s="48"/>
      <c r="I57" s="40"/>
      <c r="J57" s="131">
        <f>SUM(J58:J64)</f>
        <v>2</v>
      </c>
    </row>
    <row r="58" spans="1:10" ht="24" x14ac:dyDescent="0.2">
      <c r="A58" s="170"/>
      <c r="B58" s="165"/>
      <c r="C58" s="171" t="s">
        <v>497</v>
      </c>
      <c r="D58" s="178" t="s">
        <v>720</v>
      </c>
      <c r="E58" s="173" t="s">
        <v>296</v>
      </c>
      <c r="F58" s="180" t="s">
        <v>16</v>
      </c>
      <c r="G58" s="180">
        <v>1</v>
      </c>
      <c r="H58" s="180" t="s">
        <v>918</v>
      </c>
      <c r="I58" s="115" t="s">
        <v>8</v>
      </c>
      <c r="J58" s="126">
        <v>2</v>
      </c>
    </row>
    <row r="59" spans="1:10" ht="24" x14ac:dyDescent="0.2">
      <c r="A59" s="170"/>
      <c r="B59" s="165"/>
      <c r="C59" s="171"/>
      <c r="D59" s="178"/>
      <c r="E59" s="173"/>
      <c r="F59" s="180"/>
      <c r="G59" s="180"/>
      <c r="H59" s="180"/>
      <c r="I59" s="115" t="s">
        <v>10</v>
      </c>
      <c r="J59" s="126"/>
    </row>
    <row r="60" spans="1:10" x14ac:dyDescent="0.2">
      <c r="A60" s="170"/>
      <c r="B60" s="165"/>
      <c r="C60" s="171"/>
      <c r="D60" s="178"/>
      <c r="E60" s="173"/>
      <c r="F60" s="180"/>
      <c r="G60" s="180"/>
      <c r="H60" s="180"/>
      <c r="I60" s="115" t="s">
        <v>11</v>
      </c>
      <c r="J60" s="126"/>
    </row>
    <row r="61" spans="1:10" ht="24" x14ac:dyDescent="0.2">
      <c r="A61" s="170"/>
      <c r="B61" s="165"/>
      <c r="C61" s="171"/>
      <c r="D61" s="178"/>
      <c r="E61" s="173"/>
      <c r="F61" s="180"/>
      <c r="G61" s="180"/>
      <c r="H61" s="180"/>
      <c r="I61" s="115" t="s">
        <v>12</v>
      </c>
      <c r="J61" s="126"/>
    </row>
    <row r="62" spans="1:10" x14ac:dyDescent="0.2">
      <c r="A62" s="170"/>
      <c r="B62" s="165"/>
      <c r="C62" s="171"/>
      <c r="D62" s="178"/>
      <c r="E62" s="173"/>
      <c r="F62" s="180"/>
      <c r="G62" s="180"/>
      <c r="H62" s="180"/>
      <c r="I62" s="115" t="s">
        <v>13</v>
      </c>
      <c r="J62" s="126"/>
    </row>
    <row r="63" spans="1:10" x14ac:dyDescent="0.2">
      <c r="A63" s="170"/>
      <c r="B63" s="165"/>
      <c r="C63" s="171"/>
      <c r="D63" s="178"/>
      <c r="E63" s="173"/>
      <c r="F63" s="180"/>
      <c r="G63" s="180"/>
      <c r="H63" s="180"/>
      <c r="I63" s="115" t="s">
        <v>14</v>
      </c>
      <c r="J63" s="126"/>
    </row>
    <row r="64" spans="1:10" x14ac:dyDescent="0.2">
      <c r="A64" s="170"/>
      <c r="B64" s="165"/>
      <c r="C64" s="171"/>
      <c r="D64" s="178"/>
      <c r="E64" s="173"/>
      <c r="F64" s="180"/>
      <c r="G64" s="180"/>
      <c r="H64" s="180"/>
      <c r="I64" s="115" t="s">
        <v>15</v>
      </c>
      <c r="J64" s="126"/>
    </row>
    <row r="65" spans="1:10" ht="23.25" customHeight="1" x14ac:dyDescent="0.2">
      <c r="A65" s="27" t="s">
        <v>404</v>
      </c>
      <c r="B65" s="116" t="s">
        <v>910</v>
      </c>
      <c r="C65" s="40"/>
      <c r="D65" s="84"/>
      <c r="E65" s="33"/>
      <c r="F65" s="35"/>
      <c r="G65" s="48"/>
      <c r="H65" s="48"/>
      <c r="I65" s="40"/>
      <c r="J65" s="131">
        <f>SUM(J66:J72)</f>
        <v>60</v>
      </c>
    </row>
    <row r="66" spans="1:10" ht="24.75" customHeight="1" x14ac:dyDescent="0.2">
      <c r="A66" s="170"/>
      <c r="B66" s="165"/>
      <c r="C66" s="171" t="s">
        <v>497</v>
      </c>
      <c r="D66" s="178" t="s">
        <v>719</v>
      </c>
      <c r="E66" s="173" t="s">
        <v>350</v>
      </c>
      <c r="F66" s="180" t="s">
        <v>16</v>
      </c>
      <c r="G66" s="180">
        <v>1</v>
      </c>
      <c r="H66" s="180" t="s">
        <v>918</v>
      </c>
      <c r="I66" s="115" t="s">
        <v>8</v>
      </c>
      <c r="J66" s="126">
        <v>60</v>
      </c>
    </row>
    <row r="67" spans="1:10" ht="22.5" customHeight="1" x14ac:dyDescent="0.2">
      <c r="A67" s="170"/>
      <c r="B67" s="165"/>
      <c r="C67" s="171"/>
      <c r="D67" s="178"/>
      <c r="E67" s="173"/>
      <c r="F67" s="180"/>
      <c r="G67" s="180"/>
      <c r="H67" s="180"/>
      <c r="I67" s="115" t="s">
        <v>10</v>
      </c>
      <c r="J67" s="126"/>
    </row>
    <row r="68" spans="1:10" ht="14.25" customHeight="1" x14ac:dyDescent="0.2">
      <c r="A68" s="170"/>
      <c r="B68" s="165"/>
      <c r="C68" s="171"/>
      <c r="D68" s="178"/>
      <c r="E68" s="173"/>
      <c r="F68" s="180"/>
      <c r="G68" s="180"/>
      <c r="H68" s="180"/>
      <c r="I68" s="115" t="s">
        <v>11</v>
      </c>
      <c r="J68" s="126"/>
    </row>
    <row r="69" spans="1:10" ht="24" customHeight="1" x14ac:dyDescent="0.2">
      <c r="A69" s="170"/>
      <c r="B69" s="165"/>
      <c r="C69" s="171"/>
      <c r="D69" s="178"/>
      <c r="E69" s="173"/>
      <c r="F69" s="180"/>
      <c r="G69" s="180"/>
      <c r="H69" s="180"/>
      <c r="I69" s="115" t="s">
        <v>12</v>
      </c>
      <c r="J69" s="126"/>
    </row>
    <row r="70" spans="1:10" x14ac:dyDescent="0.2">
      <c r="A70" s="170"/>
      <c r="B70" s="165"/>
      <c r="C70" s="171"/>
      <c r="D70" s="178"/>
      <c r="E70" s="173"/>
      <c r="F70" s="180"/>
      <c r="G70" s="180"/>
      <c r="H70" s="180"/>
      <c r="I70" s="115" t="s">
        <v>13</v>
      </c>
      <c r="J70" s="126"/>
    </row>
    <row r="71" spans="1:10" x14ac:dyDescent="0.2">
      <c r="A71" s="170"/>
      <c r="B71" s="165"/>
      <c r="C71" s="171"/>
      <c r="D71" s="178"/>
      <c r="E71" s="173"/>
      <c r="F71" s="180"/>
      <c r="G71" s="180"/>
      <c r="H71" s="180"/>
      <c r="I71" s="115" t="s">
        <v>14</v>
      </c>
      <c r="J71" s="126"/>
    </row>
    <row r="72" spans="1:10" x14ac:dyDescent="0.2">
      <c r="A72" s="170"/>
      <c r="B72" s="165"/>
      <c r="C72" s="171"/>
      <c r="D72" s="178"/>
      <c r="E72" s="173"/>
      <c r="F72" s="180"/>
      <c r="G72" s="180"/>
      <c r="H72" s="180"/>
      <c r="I72" s="115" t="s">
        <v>15</v>
      </c>
      <c r="J72" s="126"/>
    </row>
    <row r="73" spans="1:10" ht="23.25" customHeight="1" x14ac:dyDescent="0.2">
      <c r="A73" s="39" t="s">
        <v>428</v>
      </c>
      <c r="B73" s="41" t="s">
        <v>427</v>
      </c>
      <c r="C73" s="40"/>
      <c r="D73" s="43"/>
      <c r="E73" s="42"/>
      <c r="F73" s="42"/>
      <c r="G73" s="47"/>
      <c r="H73" s="47"/>
      <c r="I73" s="44"/>
      <c r="J73" s="131">
        <f>SUM(J74:J80)</f>
        <v>75</v>
      </c>
    </row>
    <row r="74" spans="1:10" ht="24" x14ac:dyDescent="0.2">
      <c r="A74" s="170"/>
      <c r="B74" s="165"/>
      <c r="C74" s="171" t="s">
        <v>497</v>
      </c>
      <c r="D74" s="173" t="s">
        <v>754</v>
      </c>
      <c r="E74" s="180" t="s">
        <v>449</v>
      </c>
      <c r="F74" s="180" t="s">
        <v>38</v>
      </c>
      <c r="G74" s="180">
        <v>2000</v>
      </c>
      <c r="H74" s="180" t="s">
        <v>918</v>
      </c>
      <c r="I74" s="115" t="s">
        <v>8</v>
      </c>
      <c r="J74" s="126">
        <v>75</v>
      </c>
    </row>
    <row r="75" spans="1:10" ht="24" x14ac:dyDescent="0.2">
      <c r="A75" s="170"/>
      <c r="B75" s="165"/>
      <c r="C75" s="172"/>
      <c r="D75" s="173"/>
      <c r="E75" s="180"/>
      <c r="F75" s="180"/>
      <c r="G75" s="180"/>
      <c r="H75" s="180"/>
      <c r="I75" s="115" t="s">
        <v>10</v>
      </c>
      <c r="J75" s="126"/>
    </row>
    <row r="76" spans="1:10" x14ac:dyDescent="0.2">
      <c r="A76" s="170"/>
      <c r="B76" s="165"/>
      <c r="C76" s="172"/>
      <c r="D76" s="173"/>
      <c r="E76" s="180"/>
      <c r="F76" s="180"/>
      <c r="G76" s="180"/>
      <c r="H76" s="180"/>
      <c r="I76" s="115" t="s">
        <v>11</v>
      </c>
      <c r="J76" s="126"/>
    </row>
    <row r="77" spans="1:10" ht="24" x14ac:dyDescent="0.2">
      <c r="A77" s="170"/>
      <c r="B77" s="165"/>
      <c r="C77" s="172"/>
      <c r="D77" s="173"/>
      <c r="E77" s="180"/>
      <c r="F77" s="180"/>
      <c r="G77" s="180"/>
      <c r="H77" s="180"/>
      <c r="I77" s="115" t="s">
        <v>12</v>
      </c>
      <c r="J77" s="126"/>
    </row>
    <row r="78" spans="1:10" x14ac:dyDescent="0.2">
      <c r="A78" s="170"/>
      <c r="B78" s="165"/>
      <c r="C78" s="172"/>
      <c r="D78" s="173"/>
      <c r="E78" s="180"/>
      <c r="F78" s="180"/>
      <c r="G78" s="180"/>
      <c r="H78" s="180"/>
      <c r="I78" s="115" t="s">
        <v>13</v>
      </c>
      <c r="J78" s="126"/>
    </row>
    <row r="79" spans="1:10" x14ac:dyDescent="0.2">
      <c r="A79" s="170"/>
      <c r="B79" s="165"/>
      <c r="C79" s="172"/>
      <c r="D79" s="173"/>
      <c r="E79" s="180"/>
      <c r="F79" s="180"/>
      <c r="G79" s="180"/>
      <c r="H79" s="180"/>
      <c r="I79" s="115" t="s">
        <v>14</v>
      </c>
      <c r="J79" s="126"/>
    </row>
    <row r="80" spans="1:10" x14ac:dyDescent="0.2">
      <c r="A80" s="170"/>
      <c r="B80" s="165"/>
      <c r="C80" s="172"/>
      <c r="D80" s="173"/>
      <c r="E80" s="180"/>
      <c r="F80" s="180"/>
      <c r="G80" s="180"/>
      <c r="H80" s="180"/>
      <c r="I80" s="115" t="s">
        <v>15</v>
      </c>
      <c r="J80" s="126"/>
    </row>
    <row r="81" spans="1:10" ht="23.25" customHeight="1" x14ac:dyDescent="0.2">
      <c r="A81" s="39" t="s">
        <v>808</v>
      </c>
      <c r="B81" s="41" t="s">
        <v>908</v>
      </c>
      <c r="C81" s="40"/>
      <c r="D81" s="43"/>
      <c r="E81" s="42"/>
      <c r="F81" s="42"/>
      <c r="G81" s="47"/>
      <c r="H81" s="47"/>
      <c r="I81" s="44"/>
      <c r="J81" s="131">
        <f>SUM(J82:J88)</f>
        <v>2</v>
      </c>
    </row>
    <row r="82" spans="1:10" ht="24" x14ac:dyDescent="0.2">
      <c r="A82" s="170"/>
      <c r="B82" s="165"/>
      <c r="C82" s="171" t="s">
        <v>497</v>
      </c>
      <c r="D82" s="173" t="s">
        <v>911</v>
      </c>
      <c r="E82" s="246" t="s">
        <v>809</v>
      </c>
      <c r="F82" s="217" t="s">
        <v>16</v>
      </c>
      <c r="G82" s="217">
        <v>1</v>
      </c>
      <c r="H82" s="217" t="s">
        <v>918</v>
      </c>
      <c r="I82" s="115" t="s">
        <v>8</v>
      </c>
      <c r="J82" s="126">
        <v>2</v>
      </c>
    </row>
    <row r="83" spans="1:10" ht="24" x14ac:dyDescent="0.2">
      <c r="A83" s="170"/>
      <c r="B83" s="165"/>
      <c r="C83" s="172"/>
      <c r="D83" s="173"/>
      <c r="E83" s="247"/>
      <c r="F83" s="218"/>
      <c r="G83" s="218"/>
      <c r="H83" s="218"/>
      <c r="I83" s="115" t="s">
        <v>10</v>
      </c>
      <c r="J83" s="126"/>
    </row>
    <row r="84" spans="1:10" x14ac:dyDescent="0.2">
      <c r="A84" s="170"/>
      <c r="B84" s="165"/>
      <c r="C84" s="172"/>
      <c r="D84" s="173"/>
      <c r="E84" s="247"/>
      <c r="F84" s="218"/>
      <c r="G84" s="218"/>
      <c r="H84" s="218"/>
      <c r="I84" s="115" t="s">
        <v>11</v>
      </c>
      <c r="J84" s="126"/>
    </row>
    <row r="85" spans="1:10" ht="24" x14ac:dyDescent="0.2">
      <c r="A85" s="170"/>
      <c r="B85" s="165"/>
      <c r="C85" s="172"/>
      <c r="D85" s="173"/>
      <c r="E85" s="247"/>
      <c r="F85" s="218"/>
      <c r="G85" s="218"/>
      <c r="H85" s="218"/>
      <c r="I85" s="115" t="s">
        <v>12</v>
      </c>
      <c r="J85" s="126"/>
    </row>
    <row r="86" spans="1:10" x14ac:dyDescent="0.2">
      <c r="A86" s="170"/>
      <c r="B86" s="165"/>
      <c r="C86" s="172"/>
      <c r="D86" s="173"/>
      <c r="E86" s="247"/>
      <c r="F86" s="218"/>
      <c r="G86" s="218"/>
      <c r="H86" s="218"/>
      <c r="I86" s="115" t="s">
        <v>13</v>
      </c>
      <c r="J86" s="126"/>
    </row>
    <row r="87" spans="1:10" x14ac:dyDescent="0.2">
      <c r="A87" s="170"/>
      <c r="B87" s="165"/>
      <c r="C87" s="172"/>
      <c r="D87" s="173"/>
      <c r="E87" s="247"/>
      <c r="F87" s="218"/>
      <c r="G87" s="218"/>
      <c r="H87" s="218"/>
      <c r="I87" s="115" t="s">
        <v>14</v>
      </c>
      <c r="J87" s="126"/>
    </row>
    <row r="88" spans="1:10" x14ac:dyDescent="0.2">
      <c r="A88" s="170"/>
      <c r="B88" s="165"/>
      <c r="C88" s="172"/>
      <c r="D88" s="173"/>
      <c r="E88" s="248"/>
      <c r="F88" s="219"/>
      <c r="G88" s="219"/>
      <c r="H88" s="219"/>
      <c r="I88" s="115" t="s">
        <v>15</v>
      </c>
      <c r="J88" s="126"/>
    </row>
    <row r="89" spans="1:10" ht="23.25" customHeight="1" x14ac:dyDescent="0.2">
      <c r="A89" s="39" t="s">
        <v>907</v>
      </c>
      <c r="B89" s="41" t="s">
        <v>909</v>
      </c>
      <c r="C89" s="40"/>
      <c r="D89" s="43"/>
      <c r="E89" s="42"/>
      <c r="F89" s="42"/>
      <c r="G89" s="47"/>
      <c r="H89" s="47"/>
      <c r="I89" s="44"/>
      <c r="J89" s="131">
        <f>SUM(J90:J96)</f>
        <v>5.5</v>
      </c>
    </row>
    <row r="90" spans="1:10" ht="24" customHeight="1" x14ac:dyDescent="0.2">
      <c r="A90" s="170"/>
      <c r="B90" s="165"/>
      <c r="C90" s="171" t="s">
        <v>497</v>
      </c>
      <c r="D90" s="173" t="s">
        <v>911</v>
      </c>
      <c r="E90" s="246" t="s">
        <v>809</v>
      </c>
      <c r="F90" s="217" t="s">
        <v>16</v>
      </c>
      <c r="G90" s="217">
        <v>1</v>
      </c>
      <c r="H90" s="217" t="s">
        <v>918</v>
      </c>
      <c r="I90" s="115" t="s">
        <v>8</v>
      </c>
      <c r="J90" s="126">
        <v>5.5</v>
      </c>
    </row>
    <row r="91" spans="1:10" ht="24" x14ac:dyDescent="0.2">
      <c r="A91" s="170"/>
      <c r="B91" s="165"/>
      <c r="C91" s="172"/>
      <c r="D91" s="173"/>
      <c r="E91" s="247"/>
      <c r="F91" s="218"/>
      <c r="G91" s="218"/>
      <c r="H91" s="218"/>
      <c r="I91" s="115" t="s">
        <v>10</v>
      </c>
      <c r="J91" s="126"/>
    </row>
    <row r="92" spans="1:10" x14ac:dyDescent="0.2">
      <c r="A92" s="170"/>
      <c r="B92" s="165"/>
      <c r="C92" s="172"/>
      <c r="D92" s="173"/>
      <c r="E92" s="247"/>
      <c r="F92" s="218"/>
      <c r="G92" s="218"/>
      <c r="H92" s="218"/>
      <c r="I92" s="115" t="s">
        <v>11</v>
      </c>
      <c r="J92" s="126"/>
    </row>
    <row r="93" spans="1:10" ht="24" x14ac:dyDescent="0.2">
      <c r="A93" s="170"/>
      <c r="B93" s="165"/>
      <c r="C93" s="172"/>
      <c r="D93" s="173"/>
      <c r="E93" s="247"/>
      <c r="F93" s="218"/>
      <c r="G93" s="218"/>
      <c r="H93" s="218"/>
      <c r="I93" s="115" t="s">
        <v>12</v>
      </c>
      <c r="J93" s="126"/>
    </row>
    <row r="94" spans="1:10" x14ac:dyDescent="0.2">
      <c r="A94" s="170"/>
      <c r="B94" s="165"/>
      <c r="C94" s="172"/>
      <c r="D94" s="173"/>
      <c r="E94" s="247"/>
      <c r="F94" s="218"/>
      <c r="G94" s="218"/>
      <c r="H94" s="218"/>
      <c r="I94" s="115" t="s">
        <v>13</v>
      </c>
      <c r="J94" s="126"/>
    </row>
    <row r="95" spans="1:10" x14ac:dyDescent="0.2">
      <c r="A95" s="170"/>
      <c r="B95" s="165"/>
      <c r="C95" s="172"/>
      <c r="D95" s="173"/>
      <c r="E95" s="247"/>
      <c r="F95" s="218"/>
      <c r="G95" s="218"/>
      <c r="H95" s="218"/>
      <c r="I95" s="115" t="s">
        <v>14</v>
      </c>
      <c r="J95" s="126"/>
    </row>
    <row r="96" spans="1:10" x14ac:dyDescent="0.2">
      <c r="A96" s="170"/>
      <c r="B96" s="165"/>
      <c r="C96" s="172"/>
      <c r="D96" s="173"/>
      <c r="E96" s="248"/>
      <c r="F96" s="219"/>
      <c r="G96" s="219"/>
      <c r="H96" s="219"/>
      <c r="I96" s="115" t="s">
        <v>15</v>
      </c>
      <c r="J96" s="126"/>
    </row>
    <row r="97" spans="1:10" ht="15.75" customHeight="1" x14ac:dyDescent="0.2">
      <c r="A97" s="120" t="s">
        <v>182</v>
      </c>
      <c r="B97" s="209" t="s">
        <v>183</v>
      </c>
      <c r="C97" s="209"/>
      <c r="D97" s="209"/>
      <c r="E97" s="209"/>
      <c r="F97" s="209"/>
      <c r="G97" s="209"/>
      <c r="H97" s="209"/>
      <c r="I97" s="209"/>
      <c r="J97" s="210"/>
    </row>
    <row r="98" spans="1:10" ht="48" x14ac:dyDescent="0.2">
      <c r="A98" s="27" t="s">
        <v>299</v>
      </c>
      <c r="B98" s="116" t="s">
        <v>298</v>
      </c>
      <c r="C98" s="40"/>
      <c r="D98" s="84"/>
      <c r="E98" s="33"/>
      <c r="F98" s="35"/>
      <c r="G98" s="48"/>
      <c r="H98" s="48"/>
      <c r="I98" s="40"/>
      <c r="J98" s="131">
        <f>SUM(J99:J105)</f>
        <v>15</v>
      </c>
    </row>
    <row r="99" spans="1:10" ht="24" x14ac:dyDescent="0.2">
      <c r="A99" s="170"/>
      <c r="B99" s="165"/>
      <c r="C99" s="171" t="s">
        <v>489</v>
      </c>
      <c r="D99" s="173" t="s">
        <v>590</v>
      </c>
      <c r="E99" s="173" t="s">
        <v>184</v>
      </c>
      <c r="F99" s="180" t="s">
        <v>16</v>
      </c>
      <c r="G99" s="180">
        <v>4</v>
      </c>
      <c r="H99" s="180" t="s">
        <v>918</v>
      </c>
      <c r="I99" s="115" t="s">
        <v>8</v>
      </c>
      <c r="J99" s="126">
        <v>15</v>
      </c>
    </row>
    <row r="100" spans="1:10" ht="22.5" customHeight="1" x14ac:dyDescent="0.2">
      <c r="A100" s="170"/>
      <c r="B100" s="165"/>
      <c r="C100" s="171"/>
      <c r="D100" s="173"/>
      <c r="E100" s="173"/>
      <c r="F100" s="180"/>
      <c r="G100" s="180"/>
      <c r="H100" s="180"/>
      <c r="I100" s="115" t="s">
        <v>10</v>
      </c>
      <c r="J100" s="126"/>
    </row>
    <row r="101" spans="1:10" x14ac:dyDescent="0.2">
      <c r="A101" s="170"/>
      <c r="B101" s="165"/>
      <c r="C101" s="171"/>
      <c r="D101" s="173"/>
      <c r="E101" s="173"/>
      <c r="F101" s="180"/>
      <c r="G101" s="180"/>
      <c r="H101" s="180"/>
      <c r="I101" s="115" t="s">
        <v>11</v>
      </c>
      <c r="J101" s="126"/>
    </row>
    <row r="102" spans="1:10" ht="21.75" customHeight="1" x14ac:dyDescent="0.2">
      <c r="A102" s="170"/>
      <c r="B102" s="165"/>
      <c r="C102" s="171"/>
      <c r="D102" s="173"/>
      <c r="E102" s="173"/>
      <c r="F102" s="180"/>
      <c r="G102" s="180"/>
      <c r="H102" s="180"/>
      <c r="I102" s="115" t="s">
        <v>12</v>
      </c>
      <c r="J102" s="126"/>
    </row>
    <row r="103" spans="1:10" x14ac:dyDescent="0.2">
      <c r="A103" s="170"/>
      <c r="B103" s="165"/>
      <c r="C103" s="171"/>
      <c r="D103" s="173"/>
      <c r="E103" s="173"/>
      <c r="F103" s="180"/>
      <c r="G103" s="180"/>
      <c r="H103" s="180"/>
      <c r="I103" s="115" t="s">
        <v>13</v>
      </c>
      <c r="J103" s="126"/>
    </row>
    <row r="104" spans="1:10" x14ac:dyDescent="0.2">
      <c r="A104" s="170"/>
      <c r="B104" s="165"/>
      <c r="C104" s="171"/>
      <c r="D104" s="173"/>
      <c r="E104" s="173"/>
      <c r="F104" s="180"/>
      <c r="G104" s="180"/>
      <c r="H104" s="180"/>
      <c r="I104" s="115" t="s">
        <v>14</v>
      </c>
      <c r="J104" s="126"/>
    </row>
    <row r="105" spans="1:10" x14ac:dyDescent="0.2">
      <c r="A105" s="170"/>
      <c r="B105" s="165"/>
      <c r="C105" s="171"/>
      <c r="D105" s="173"/>
      <c r="E105" s="173"/>
      <c r="F105" s="180"/>
      <c r="G105" s="180"/>
      <c r="H105" s="180"/>
      <c r="I105" s="115" t="s">
        <v>15</v>
      </c>
      <c r="J105" s="126"/>
    </row>
    <row r="106" spans="1:10" ht="24" x14ac:dyDescent="0.2">
      <c r="A106" s="27" t="s">
        <v>358</v>
      </c>
      <c r="B106" s="116" t="s">
        <v>300</v>
      </c>
      <c r="C106" s="40"/>
      <c r="D106" s="84"/>
      <c r="E106" s="33"/>
      <c r="F106" s="35"/>
      <c r="G106" s="48"/>
      <c r="H106" s="48"/>
      <c r="I106" s="40"/>
      <c r="J106" s="131">
        <f>SUM(J107:J113)</f>
        <v>30</v>
      </c>
    </row>
    <row r="107" spans="1:10" ht="24" x14ac:dyDescent="0.2">
      <c r="A107" s="170"/>
      <c r="B107" s="165"/>
      <c r="C107" s="171" t="s">
        <v>489</v>
      </c>
      <c r="D107" s="178" t="s">
        <v>707</v>
      </c>
      <c r="E107" s="178" t="s">
        <v>450</v>
      </c>
      <c r="F107" s="180" t="s">
        <v>38</v>
      </c>
      <c r="G107" s="180">
        <v>39</v>
      </c>
      <c r="H107" s="180" t="s">
        <v>918</v>
      </c>
      <c r="I107" s="115" t="s">
        <v>8</v>
      </c>
      <c r="J107" s="126">
        <v>30</v>
      </c>
    </row>
    <row r="108" spans="1:10" ht="24" x14ac:dyDescent="0.2">
      <c r="A108" s="170"/>
      <c r="B108" s="165"/>
      <c r="C108" s="171"/>
      <c r="D108" s="178"/>
      <c r="E108" s="178"/>
      <c r="F108" s="180"/>
      <c r="G108" s="180"/>
      <c r="H108" s="180"/>
      <c r="I108" s="115" t="s">
        <v>10</v>
      </c>
      <c r="J108" s="126"/>
    </row>
    <row r="109" spans="1:10" x14ac:dyDescent="0.2">
      <c r="A109" s="170"/>
      <c r="B109" s="165"/>
      <c r="C109" s="171"/>
      <c r="D109" s="178"/>
      <c r="E109" s="178"/>
      <c r="F109" s="180"/>
      <c r="G109" s="180"/>
      <c r="H109" s="180"/>
      <c r="I109" s="115" t="s">
        <v>11</v>
      </c>
      <c r="J109" s="126"/>
    </row>
    <row r="110" spans="1:10" ht="21" customHeight="1" x14ac:dyDescent="0.2">
      <c r="A110" s="170"/>
      <c r="B110" s="165"/>
      <c r="C110" s="171"/>
      <c r="D110" s="178"/>
      <c r="E110" s="178" t="s">
        <v>708</v>
      </c>
      <c r="F110" s="180" t="s">
        <v>38</v>
      </c>
      <c r="G110" s="180">
        <v>1</v>
      </c>
      <c r="H110" s="180" t="s">
        <v>918</v>
      </c>
      <c r="I110" s="115" t="s">
        <v>12</v>
      </c>
      <c r="J110" s="126"/>
    </row>
    <row r="111" spans="1:10" x14ac:dyDescent="0.2">
      <c r="A111" s="170"/>
      <c r="B111" s="165"/>
      <c r="C111" s="171"/>
      <c r="D111" s="178"/>
      <c r="E111" s="178"/>
      <c r="F111" s="180"/>
      <c r="G111" s="180"/>
      <c r="H111" s="180"/>
      <c r="I111" s="115" t="s">
        <v>13</v>
      </c>
      <c r="J111" s="126"/>
    </row>
    <row r="112" spans="1:10" x14ac:dyDescent="0.2">
      <c r="A112" s="170"/>
      <c r="B112" s="165"/>
      <c r="C112" s="171"/>
      <c r="D112" s="178"/>
      <c r="E112" s="178"/>
      <c r="F112" s="180"/>
      <c r="G112" s="180"/>
      <c r="H112" s="180"/>
      <c r="I112" s="115" t="s">
        <v>14</v>
      </c>
      <c r="J112" s="126"/>
    </row>
    <row r="113" spans="1:10" x14ac:dyDescent="0.2">
      <c r="A113" s="170"/>
      <c r="B113" s="165"/>
      <c r="C113" s="171"/>
      <c r="D113" s="178"/>
      <c r="E113" s="178"/>
      <c r="F113" s="180"/>
      <c r="G113" s="180"/>
      <c r="H113" s="180"/>
      <c r="I113" s="115" t="s">
        <v>15</v>
      </c>
      <c r="J113" s="126"/>
    </row>
    <row r="114" spans="1:10" ht="24" x14ac:dyDescent="0.2">
      <c r="A114" s="27" t="s">
        <v>810</v>
      </c>
      <c r="B114" s="116" t="s">
        <v>811</v>
      </c>
      <c r="C114" s="40"/>
      <c r="D114" s="84"/>
      <c r="E114" s="33"/>
      <c r="F114" s="35"/>
      <c r="G114" s="48"/>
      <c r="H114" s="48"/>
      <c r="I114" s="40"/>
      <c r="J114" s="131">
        <f>SUM(J115:J121)</f>
        <v>0</v>
      </c>
    </row>
    <row r="115" spans="1:10" ht="24" x14ac:dyDescent="0.2">
      <c r="A115" s="170"/>
      <c r="B115" s="165"/>
      <c r="C115" s="171" t="s">
        <v>489</v>
      </c>
      <c r="D115" s="178" t="s">
        <v>812</v>
      </c>
      <c r="E115" s="178" t="s">
        <v>912</v>
      </c>
      <c r="F115" s="180" t="s">
        <v>16</v>
      </c>
      <c r="G115" s="180">
        <v>1</v>
      </c>
      <c r="H115" s="180" t="s">
        <v>918</v>
      </c>
      <c r="I115" s="115" t="s">
        <v>8</v>
      </c>
      <c r="J115" s="126"/>
    </row>
    <row r="116" spans="1:10" ht="24" x14ac:dyDescent="0.2">
      <c r="A116" s="170"/>
      <c r="B116" s="165"/>
      <c r="C116" s="171"/>
      <c r="D116" s="178"/>
      <c r="E116" s="178"/>
      <c r="F116" s="180"/>
      <c r="G116" s="180"/>
      <c r="H116" s="180"/>
      <c r="I116" s="115" t="s">
        <v>10</v>
      </c>
      <c r="J116" s="126"/>
    </row>
    <row r="117" spans="1:10" x14ac:dyDescent="0.2">
      <c r="A117" s="170"/>
      <c r="B117" s="165"/>
      <c r="C117" s="171"/>
      <c r="D117" s="178"/>
      <c r="E117" s="178"/>
      <c r="F117" s="180"/>
      <c r="G117" s="180"/>
      <c r="H117" s="180"/>
      <c r="I117" s="115" t="s">
        <v>11</v>
      </c>
      <c r="J117" s="126"/>
    </row>
    <row r="118" spans="1:10" ht="21" customHeight="1" x14ac:dyDescent="0.2">
      <c r="A118" s="170"/>
      <c r="B118" s="165"/>
      <c r="C118" s="171"/>
      <c r="D118" s="178"/>
      <c r="E118" s="178"/>
      <c r="F118" s="180"/>
      <c r="G118" s="180"/>
      <c r="H118" s="180"/>
      <c r="I118" s="115" t="s">
        <v>12</v>
      </c>
      <c r="J118" s="126"/>
    </row>
    <row r="119" spans="1:10" x14ac:dyDescent="0.2">
      <c r="A119" s="170"/>
      <c r="B119" s="165"/>
      <c r="C119" s="171"/>
      <c r="D119" s="178"/>
      <c r="E119" s="178"/>
      <c r="F119" s="180"/>
      <c r="G119" s="180"/>
      <c r="H119" s="180"/>
      <c r="I119" s="115" t="s">
        <v>13</v>
      </c>
      <c r="J119" s="126"/>
    </row>
    <row r="120" spans="1:10" ht="12.75" customHeight="1" x14ac:dyDescent="0.2">
      <c r="A120" s="170"/>
      <c r="B120" s="165"/>
      <c r="C120" s="171"/>
      <c r="D120" s="178"/>
      <c r="E120" s="178"/>
      <c r="F120" s="180"/>
      <c r="G120" s="180"/>
      <c r="H120" s="180"/>
      <c r="I120" s="115" t="s">
        <v>14</v>
      </c>
      <c r="J120" s="126"/>
    </row>
    <row r="121" spans="1:10" x14ac:dyDescent="0.2">
      <c r="A121" s="170"/>
      <c r="B121" s="165"/>
      <c r="C121" s="171"/>
      <c r="D121" s="178"/>
      <c r="E121" s="178"/>
      <c r="F121" s="180"/>
      <c r="G121" s="180"/>
      <c r="H121" s="180"/>
      <c r="I121" s="115" t="s">
        <v>15</v>
      </c>
      <c r="J121" s="126"/>
    </row>
    <row r="122" spans="1:10" ht="16.5" customHeight="1" x14ac:dyDescent="0.2">
      <c r="A122" s="120" t="s">
        <v>302</v>
      </c>
      <c r="B122" s="209" t="s">
        <v>185</v>
      </c>
      <c r="C122" s="209"/>
      <c r="D122" s="209"/>
      <c r="E122" s="209"/>
      <c r="F122" s="209"/>
      <c r="G122" s="209"/>
      <c r="H122" s="209"/>
      <c r="I122" s="209"/>
      <c r="J122" s="210"/>
    </row>
    <row r="123" spans="1:10" ht="24" x14ac:dyDescent="0.2">
      <c r="A123" s="27" t="s">
        <v>303</v>
      </c>
      <c r="B123" s="116" t="s">
        <v>301</v>
      </c>
      <c r="C123" s="40"/>
      <c r="D123" s="84"/>
      <c r="E123" s="33"/>
      <c r="F123" s="35"/>
      <c r="G123" s="48"/>
      <c r="H123" s="48"/>
      <c r="I123" s="40"/>
      <c r="J123" s="131">
        <f>SUM(J124:J130)</f>
        <v>103.5</v>
      </c>
    </row>
    <row r="124" spans="1:10" ht="24" customHeight="1" x14ac:dyDescent="0.2">
      <c r="A124" s="170"/>
      <c r="B124" s="165"/>
      <c r="C124" s="171" t="s">
        <v>497</v>
      </c>
      <c r="D124" s="178" t="s">
        <v>725</v>
      </c>
      <c r="E124" s="173" t="s">
        <v>451</v>
      </c>
      <c r="F124" s="180" t="s">
        <v>175</v>
      </c>
      <c r="G124" s="180">
        <v>1</v>
      </c>
      <c r="H124" s="180" t="s">
        <v>918</v>
      </c>
      <c r="I124" s="115" t="s">
        <v>8</v>
      </c>
      <c r="J124" s="126">
        <v>103.5</v>
      </c>
    </row>
    <row r="125" spans="1:10" ht="24" x14ac:dyDescent="0.2">
      <c r="A125" s="170"/>
      <c r="B125" s="165"/>
      <c r="C125" s="171"/>
      <c r="D125" s="178"/>
      <c r="E125" s="173"/>
      <c r="F125" s="180"/>
      <c r="G125" s="180"/>
      <c r="H125" s="180"/>
      <c r="I125" s="115" t="s">
        <v>10</v>
      </c>
      <c r="J125" s="126"/>
    </row>
    <row r="126" spans="1:10" x14ac:dyDescent="0.2">
      <c r="A126" s="170"/>
      <c r="B126" s="165"/>
      <c r="C126" s="171"/>
      <c r="D126" s="178"/>
      <c r="E126" s="173"/>
      <c r="F126" s="180"/>
      <c r="G126" s="180"/>
      <c r="H126" s="180"/>
      <c r="I126" s="115" t="s">
        <v>11</v>
      </c>
      <c r="J126" s="126"/>
    </row>
    <row r="127" spans="1:10" ht="24" x14ac:dyDescent="0.2">
      <c r="A127" s="170"/>
      <c r="B127" s="165"/>
      <c r="C127" s="171"/>
      <c r="D127" s="178"/>
      <c r="E127" s="173"/>
      <c r="F127" s="180"/>
      <c r="G127" s="180"/>
      <c r="H127" s="180"/>
      <c r="I127" s="115" t="s">
        <v>12</v>
      </c>
      <c r="J127" s="126"/>
    </row>
    <row r="128" spans="1:10" x14ac:dyDescent="0.2">
      <c r="A128" s="170"/>
      <c r="B128" s="165"/>
      <c r="C128" s="171"/>
      <c r="D128" s="178"/>
      <c r="E128" s="173"/>
      <c r="F128" s="180"/>
      <c r="G128" s="180"/>
      <c r="H128" s="180"/>
      <c r="I128" s="115" t="s">
        <v>13</v>
      </c>
      <c r="J128" s="126"/>
    </row>
    <row r="129" spans="1:11" x14ac:dyDescent="0.2">
      <c r="A129" s="170"/>
      <c r="B129" s="165"/>
      <c r="C129" s="171"/>
      <c r="D129" s="178"/>
      <c r="E129" s="173"/>
      <c r="F129" s="180"/>
      <c r="G129" s="180"/>
      <c r="H129" s="180"/>
      <c r="I129" s="115" t="s">
        <v>14</v>
      </c>
      <c r="J129" s="126"/>
    </row>
    <row r="130" spans="1:11" x14ac:dyDescent="0.2">
      <c r="A130" s="170"/>
      <c r="B130" s="165"/>
      <c r="C130" s="171"/>
      <c r="D130" s="178"/>
      <c r="E130" s="173"/>
      <c r="F130" s="180"/>
      <c r="G130" s="180"/>
      <c r="H130" s="180"/>
      <c r="I130" s="115" t="s">
        <v>15</v>
      </c>
      <c r="J130" s="126"/>
    </row>
    <row r="131" spans="1:11" ht="13.5" thickBot="1" x14ac:dyDescent="0.25">
      <c r="A131" s="205" t="s">
        <v>56</v>
      </c>
      <c r="B131" s="206"/>
      <c r="C131" s="206"/>
      <c r="D131" s="206"/>
      <c r="E131" s="206"/>
      <c r="F131" s="206"/>
      <c r="G131" s="206"/>
      <c r="H131" s="206"/>
      <c r="I131" s="206"/>
      <c r="J131" s="122">
        <f>SUM(J9,J17,J25,J33,J41,J49,J57,J65,J73,J81,J89,J98,J106,J114,J123)</f>
        <v>611.9</v>
      </c>
    </row>
    <row r="132" spans="1:11" ht="13.5" thickBot="1" x14ac:dyDescent="0.25">
      <c r="A132" s="111" t="s">
        <v>57</v>
      </c>
      <c r="B132" s="111"/>
      <c r="C132" s="123"/>
      <c r="I132" s="123"/>
      <c r="J132" s="123"/>
    </row>
    <row r="133" spans="1:11" x14ac:dyDescent="0.2">
      <c r="A133" s="2"/>
      <c r="B133" s="3" t="s">
        <v>58</v>
      </c>
      <c r="C133" s="69">
        <f>SUM(C135:C140)</f>
        <v>611.9</v>
      </c>
      <c r="I133" s="55"/>
      <c r="J133" s="12"/>
    </row>
    <row r="134" spans="1:11" x14ac:dyDescent="0.2">
      <c r="A134" s="4"/>
      <c r="B134" s="5" t="s">
        <v>59</v>
      </c>
      <c r="C134" s="70" t="s">
        <v>9</v>
      </c>
      <c r="I134" s="55"/>
      <c r="J134" s="12"/>
    </row>
    <row r="135" spans="1:11" ht="24" x14ac:dyDescent="0.2">
      <c r="A135" s="4"/>
      <c r="B135" s="6" t="s">
        <v>8</v>
      </c>
      <c r="C135" s="81">
        <f t="shared" ref="C135:C141" si="0">SUMIF($I$8:$I$131,$B135,J$8:J$131)</f>
        <v>611.9</v>
      </c>
      <c r="I135" s="12"/>
      <c r="J135" s="12"/>
    </row>
    <row r="136" spans="1:11" x14ac:dyDescent="0.2">
      <c r="A136" s="4"/>
      <c r="B136" s="6" t="s">
        <v>10</v>
      </c>
      <c r="C136" s="81">
        <f t="shared" si="0"/>
        <v>0</v>
      </c>
      <c r="I136" s="12"/>
      <c r="J136" s="12"/>
    </row>
    <row r="137" spans="1:11" x14ac:dyDescent="0.2">
      <c r="A137" s="4"/>
      <c r="B137" s="6" t="s">
        <v>11</v>
      </c>
      <c r="C137" s="81">
        <f t="shared" si="0"/>
        <v>0</v>
      </c>
      <c r="I137" s="12"/>
      <c r="J137" s="12"/>
    </row>
    <row r="138" spans="1:11" ht="24" x14ac:dyDescent="0.2">
      <c r="A138" s="4"/>
      <c r="B138" s="6" t="s">
        <v>12</v>
      </c>
      <c r="C138" s="81">
        <f t="shared" si="0"/>
        <v>0</v>
      </c>
      <c r="I138" s="12"/>
      <c r="J138" s="12"/>
    </row>
    <row r="139" spans="1:11" x14ac:dyDescent="0.2">
      <c r="A139" s="4"/>
      <c r="B139" s="6" t="s">
        <v>13</v>
      </c>
      <c r="C139" s="81">
        <f t="shared" si="0"/>
        <v>0</v>
      </c>
      <c r="I139" s="12"/>
      <c r="J139" s="12"/>
      <c r="K139" s="26"/>
    </row>
    <row r="140" spans="1:11" x14ac:dyDescent="0.2">
      <c r="A140" s="4"/>
      <c r="B140" s="6" t="s">
        <v>14</v>
      </c>
      <c r="C140" s="81">
        <f t="shared" si="0"/>
        <v>0</v>
      </c>
      <c r="I140" s="12"/>
      <c r="J140" s="12"/>
    </row>
    <row r="141" spans="1:11" ht="13.5" thickBot="1" x14ac:dyDescent="0.25">
      <c r="A141" s="7"/>
      <c r="B141" s="20" t="s">
        <v>15</v>
      </c>
      <c r="C141" s="80">
        <f t="shared" si="0"/>
        <v>0</v>
      </c>
      <c r="I141" s="55"/>
      <c r="J141" s="55"/>
    </row>
    <row r="142" spans="1:11" ht="13.5" thickBot="1" x14ac:dyDescent="0.25">
      <c r="A142" s="8"/>
      <c r="B142" s="9" t="s">
        <v>56</v>
      </c>
      <c r="C142" s="68">
        <f>C133+C141</f>
        <v>611.9</v>
      </c>
      <c r="D142" s="77"/>
      <c r="G142" s="18"/>
      <c r="H142" s="18"/>
      <c r="I142" s="12"/>
      <c r="J142" s="63"/>
    </row>
    <row r="143" spans="1:11" ht="13.5" thickBot="1" x14ac:dyDescent="0.25">
      <c r="A143" s="10"/>
      <c r="B143" s="10" t="s">
        <v>60</v>
      </c>
      <c r="C143" s="71">
        <f>J9+J17++J33+J41+J49+J81+J89</f>
        <v>91.8</v>
      </c>
      <c r="G143" s="18"/>
      <c r="H143" s="18"/>
      <c r="I143" s="12"/>
      <c r="J143" s="65"/>
    </row>
    <row r="144" spans="1:11" x14ac:dyDescent="0.2">
      <c r="A144" s="14" t="s">
        <v>61</v>
      </c>
      <c r="B144" s="15" t="s">
        <v>62</v>
      </c>
      <c r="J144" s="21"/>
    </row>
    <row r="145" spans="1:10" ht="13.5" customHeight="1" x14ac:dyDescent="0.2">
      <c r="A145" s="14" t="s">
        <v>63</v>
      </c>
      <c r="B145" s="15" t="s">
        <v>64</v>
      </c>
      <c r="J145" s="22"/>
    </row>
    <row r="146" spans="1:10" x14ac:dyDescent="0.2">
      <c r="A146" s="14" t="s">
        <v>65</v>
      </c>
      <c r="B146" s="15" t="s">
        <v>66</v>
      </c>
      <c r="J146" s="24"/>
    </row>
    <row r="147" spans="1:10" x14ac:dyDescent="0.2">
      <c r="A147" s="14" t="s">
        <v>67</v>
      </c>
      <c r="B147" s="18" t="s">
        <v>68</v>
      </c>
    </row>
    <row r="148" spans="1:10" x14ac:dyDescent="0.2">
      <c r="A148" s="14" t="s">
        <v>69</v>
      </c>
      <c r="B148" s="15" t="s">
        <v>70</v>
      </c>
    </row>
    <row r="149" spans="1:10" x14ac:dyDescent="0.2">
      <c r="A149" s="14" t="s">
        <v>71</v>
      </c>
      <c r="B149" s="15" t="s">
        <v>72</v>
      </c>
    </row>
    <row r="150" spans="1:10" x14ac:dyDescent="0.2">
      <c r="A150" s="14" t="s">
        <v>73</v>
      </c>
      <c r="B150" s="15" t="s">
        <v>74</v>
      </c>
    </row>
    <row r="151" spans="1:10" ht="12.75" customHeight="1" x14ac:dyDescent="0.2">
      <c r="A151" s="14" t="s">
        <v>75</v>
      </c>
      <c r="B151" s="15" t="s">
        <v>76</v>
      </c>
    </row>
    <row r="152" spans="1:10" x14ac:dyDescent="0.2">
      <c r="A152" s="14" t="s">
        <v>77</v>
      </c>
      <c r="B152" s="15" t="s">
        <v>78</v>
      </c>
    </row>
    <row r="153" spans="1:10" x14ac:dyDescent="0.2">
      <c r="A153" s="14" t="s">
        <v>79</v>
      </c>
      <c r="B153" s="15" t="s">
        <v>80</v>
      </c>
    </row>
    <row r="154" spans="1:10" ht="13.5" customHeight="1" x14ac:dyDescent="0.2">
      <c r="A154" s="14" t="s">
        <v>81</v>
      </c>
      <c r="B154" s="15" t="s">
        <v>82</v>
      </c>
    </row>
    <row r="155" spans="1:10" ht="13.5" customHeight="1" x14ac:dyDescent="0.2"/>
  </sheetData>
  <dataConsolidate/>
  <mergeCells count="138">
    <mergeCell ref="A90:A96"/>
    <mergeCell ref="B90:B96"/>
    <mergeCell ref="C90:C96"/>
    <mergeCell ref="D90:D96"/>
    <mergeCell ref="A124:A130"/>
    <mergeCell ref="B124:B130"/>
    <mergeCell ref="C124:C130"/>
    <mergeCell ref="B122:J122"/>
    <mergeCell ref="D107:D113"/>
    <mergeCell ref="E124:E130"/>
    <mergeCell ref="F124:F130"/>
    <mergeCell ref="G124:G130"/>
    <mergeCell ref="H124:H130"/>
    <mergeCell ref="D124:D130"/>
    <mergeCell ref="E107:E109"/>
    <mergeCell ref="F107:F109"/>
    <mergeCell ref="G107:G109"/>
    <mergeCell ref="H107:H109"/>
    <mergeCell ref="A107:A113"/>
    <mergeCell ref="B107:B113"/>
    <mergeCell ref="C107:C113"/>
    <mergeCell ref="C99:C105"/>
    <mergeCell ref="D99:D105"/>
    <mergeCell ref="B97:J97"/>
    <mergeCell ref="A66:A72"/>
    <mergeCell ref="B66:B72"/>
    <mergeCell ref="C66:C72"/>
    <mergeCell ref="A74:A80"/>
    <mergeCell ref="B74:B80"/>
    <mergeCell ref="C74:C80"/>
    <mergeCell ref="G42:G48"/>
    <mergeCell ref="E18:E24"/>
    <mergeCell ref="F18:F24"/>
    <mergeCell ref="E34:E40"/>
    <mergeCell ref="F34:F40"/>
    <mergeCell ref="E42:E48"/>
    <mergeCell ref="F42:F48"/>
    <mergeCell ref="A42:A48"/>
    <mergeCell ref="B42:B48"/>
    <mergeCell ref="C42:C48"/>
    <mergeCell ref="D42:D48"/>
    <mergeCell ref="A50:A56"/>
    <mergeCell ref="E66:E72"/>
    <mergeCell ref="F66:F72"/>
    <mergeCell ref="D66:D72"/>
    <mergeCell ref="E50:E56"/>
    <mergeCell ref="F50:F56"/>
    <mergeCell ref="E58:E64"/>
    <mergeCell ref="A58:A64"/>
    <mergeCell ref="B58:B64"/>
    <mergeCell ref="C58:C64"/>
    <mergeCell ref="D58:D64"/>
    <mergeCell ref="A34:A40"/>
    <mergeCell ref="B34:B40"/>
    <mergeCell ref="C34:C40"/>
    <mergeCell ref="D34:D40"/>
    <mergeCell ref="A131:I131"/>
    <mergeCell ref="H42:H48"/>
    <mergeCell ref="G50:G56"/>
    <mergeCell ref="H50:H56"/>
    <mergeCell ref="G66:G72"/>
    <mergeCell ref="H66:H72"/>
    <mergeCell ref="G74:G80"/>
    <mergeCell ref="H74:H80"/>
    <mergeCell ref="A115:A121"/>
    <mergeCell ref="B115:B121"/>
    <mergeCell ref="C115:C121"/>
    <mergeCell ref="D115:D121"/>
    <mergeCell ref="H115:H121"/>
    <mergeCell ref="G115:G121"/>
    <mergeCell ref="F115:F121"/>
    <mergeCell ref="E115:E121"/>
    <mergeCell ref="A4:J4"/>
    <mergeCell ref="A5:A6"/>
    <mergeCell ref="B5:B6"/>
    <mergeCell ref="C5:C6"/>
    <mergeCell ref="I5:I6"/>
    <mergeCell ref="J5:J6"/>
    <mergeCell ref="D5:D6"/>
    <mergeCell ref="E5:F5"/>
    <mergeCell ref="G5:H5"/>
    <mergeCell ref="B7:J7"/>
    <mergeCell ref="B8:J8"/>
    <mergeCell ref="E10:E16"/>
    <mergeCell ref="F10:F16"/>
    <mergeCell ref="B10:B16"/>
    <mergeCell ref="C10:C16"/>
    <mergeCell ref="D10:D16"/>
    <mergeCell ref="G10:G16"/>
    <mergeCell ref="H10:H16"/>
    <mergeCell ref="H99:H105"/>
    <mergeCell ref="E99:E105"/>
    <mergeCell ref="F99:F105"/>
    <mergeCell ref="G99:G105"/>
    <mergeCell ref="F58:F64"/>
    <mergeCell ref="G58:G64"/>
    <mergeCell ref="B50:B56"/>
    <mergeCell ref="C50:C56"/>
    <mergeCell ref="D50:D56"/>
    <mergeCell ref="D74:D80"/>
    <mergeCell ref="E74:E80"/>
    <mergeCell ref="F74:F80"/>
    <mergeCell ref="H110:H113"/>
    <mergeCell ref="G110:G113"/>
    <mergeCell ref="F110:F113"/>
    <mergeCell ref="E110:E113"/>
    <mergeCell ref="A10:A16"/>
    <mergeCell ref="A26:A32"/>
    <mergeCell ref="B26:B32"/>
    <mergeCell ref="C26:C32"/>
    <mergeCell ref="D26:D32"/>
    <mergeCell ref="A18:A24"/>
    <mergeCell ref="B18:B24"/>
    <mergeCell ref="C18:C24"/>
    <mergeCell ref="D18:D24"/>
    <mergeCell ref="A82:A88"/>
    <mergeCell ref="B82:B88"/>
    <mergeCell ref="C82:C88"/>
    <mergeCell ref="D82:D88"/>
    <mergeCell ref="G18:G24"/>
    <mergeCell ref="H18:H24"/>
    <mergeCell ref="H58:H64"/>
    <mergeCell ref="G34:G40"/>
    <mergeCell ref="H34:H40"/>
    <mergeCell ref="A99:A105"/>
    <mergeCell ref="B99:B105"/>
    <mergeCell ref="H26:H32"/>
    <mergeCell ref="G26:G32"/>
    <mergeCell ref="F26:F32"/>
    <mergeCell ref="E26:E32"/>
    <mergeCell ref="H82:H88"/>
    <mergeCell ref="G82:G88"/>
    <mergeCell ref="F82:F88"/>
    <mergeCell ref="E82:E88"/>
    <mergeCell ref="H90:H96"/>
    <mergeCell ref="G90:G96"/>
    <mergeCell ref="F90:F96"/>
    <mergeCell ref="E90:E96"/>
  </mergeCells>
  <phoneticPr fontId="3" type="noConversion"/>
  <pageMargins left="0.25" right="0.25" top="0.75" bottom="0.75" header="0.3" footer="0.3"/>
  <pageSetup paperSize="9" scale="68" fitToHeight="0" orientation="landscape" r:id="rId1"/>
  <rowBreaks count="1" manualBreakCount="1">
    <brk id="141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D7974-2BD4-4AB3-829C-F8AE1687BB4F}">
  <sheetPr>
    <pageSetUpPr fitToPage="1"/>
  </sheetPr>
  <dimension ref="A4:L244"/>
  <sheetViews>
    <sheetView zoomScaleNormal="100" workbookViewId="0">
      <pane xSplit="1" topLeftCell="B1" activePane="topRight" state="frozen"/>
      <selection pane="topRight" activeCell="J10" sqref="J10"/>
    </sheetView>
  </sheetViews>
  <sheetFormatPr defaultColWidth="9.140625" defaultRowHeight="12" x14ac:dyDescent="0.2"/>
  <cols>
    <col min="1" max="1" width="13" style="17" customWidth="1"/>
    <col min="2" max="2" width="41.85546875" style="18" customWidth="1"/>
    <col min="3" max="3" width="19" style="16" customWidth="1"/>
    <col min="4" max="4" width="37.42578125" style="18" customWidth="1"/>
    <col min="5" max="5" width="38.85546875" style="18" customWidth="1"/>
    <col min="6" max="6" width="6.28515625" style="18" customWidth="1"/>
    <col min="7" max="7" width="5.42578125" style="17" customWidth="1"/>
    <col min="8" max="8" width="10.5703125" style="17" customWidth="1"/>
    <col min="9" max="9" width="40" style="16" customWidth="1"/>
    <col min="10" max="10" width="10.7109375" style="18" customWidth="1"/>
    <col min="11" max="16384" width="9.140625" style="18"/>
  </cols>
  <sheetData>
    <row r="4" spans="1:10" ht="12.75" thickBot="1" x14ac:dyDescent="0.25">
      <c r="A4" s="240" t="s">
        <v>593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x14ac:dyDescent="0.2">
      <c r="A5" s="203" t="s">
        <v>481</v>
      </c>
      <c r="B5" s="199" t="s">
        <v>488</v>
      </c>
      <c r="C5" s="195" t="s">
        <v>480</v>
      </c>
      <c r="D5" s="249" t="s">
        <v>485</v>
      </c>
      <c r="E5" s="199" t="s">
        <v>0</v>
      </c>
      <c r="F5" s="199"/>
      <c r="G5" s="199" t="s">
        <v>1</v>
      </c>
      <c r="H5" s="199"/>
      <c r="I5" s="195" t="s">
        <v>487</v>
      </c>
      <c r="J5" s="201" t="s">
        <v>869</v>
      </c>
    </row>
    <row r="6" spans="1:10" ht="36" x14ac:dyDescent="0.2">
      <c r="A6" s="204"/>
      <c r="B6" s="200"/>
      <c r="C6" s="196"/>
      <c r="D6" s="250"/>
      <c r="E6" s="112" t="s">
        <v>2</v>
      </c>
      <c r="F6" s="112" t="s">
        <v>3</v>
      </c>
      <c r="G6" s="112">
        <v>2026</v>
      </c>
      <c r="H6" s="113" t="s">
        <v>486</v>
      </c>
      <c r="I6" s="196"/>
      <c r="J6" s="202"/>
    </row>
    <row r="7" spans="1:10" s="16" customFormat="1" x14ac:dyDescent="0.2">
      <c r="A7" s="119" t="s">
        <v>594</v>
      </c>
      <c r="B7" s="207" t="s">
        <v>595</v>
      </c>
      <c r="C7" s="207"/>
      <c r="D7" s="207"/>
      <c r="E7" s="207"/>
      <c r="F7" s="207"/>
      <c r="G7" s="207"/>
      <c r="H7" s="207"/>
      <c r="I7" s="207"/>
      <c r="J7" s="208"/>
    </row>
    <row r="8" spans="1:10" x14ac:dyDescent="0.2">
      <c r="A8" s="120" t="s">
        <v>186</v>
      </c>
      <c r="B8" s="209" t="s">
        <v>187</v>
      </c>
      <c r="C8" s="209"/>
      <c r="D8" s="209"/>
      <c r="E8" s="209"/>
      <c r="F8" s="209"/>
      <c r="G8" s="209"/>
      <c r="H8" s="209"/>
      <c r="I8" s="209"/>
      <c r="J8" s="210"/>
    </row>
    <row r="9" spans="1:10" ht="36" x14ac:dyDescent="0.2">
      <c r="A9" s="32" t="s">
        <v>387</v>
      </c>
      <c r="B9" s="114" t="s">
        <v>410</v>
      </c>
      <c r="C9" s="40"/>
      <c r="D9" s="85"/>
      <c r="E9" s="33"/>
      <c r="F9" s="35"/>
      <c r="G9" s="48"/>
      <c r="H9" s="48"/>
      <c r="I9" s="40"/>
      <c r="J9" s="121">
        <f>SUM(J10:J16)</f>
        <v>570</v>
      </c>
    </row>
    <row r="10" spans="1:10" ht="24" x14ac:dyDescent="0.2">
      <c r="A10" s="170"/>
      <c r="B10" s="165"/>
      <c r="C10" s="171" t="s">
        <v>543</v>
      </c>
      <c r="D10" s="173" t="s">
        <v>592</v>
      </c>
      <c r="E10" s="173" t="s">
        <v>452</v>
      </c>
      <c r="F10" s="180" t="s">
        <v>16</v>
      </c>
      <c r="G10" s="180">
        <v>5</v>
      </c>
      <c r="H10" s="180" t="s">
        <v>940</v>
      </c>
      <c r="I10" s="115" t="s">
        <v>8</v>
      </c>
      <c r="J10" s="126">
        <v>570</v>
      </c>
    </row>
    <row r="11" spans="1:10" x14ac:dyDescent="0.2">
      <c r="A11" s="170"/>
      <c r="B11" s="165"/>
      <c r="C11" s="171"/>
      <c r="D11" s="173"/>
      <c r="E11" s="173"/>
      <c r="F11" s="180"/>
      <c r="G11" s="180"/>
      <c r="H11" s="180"/>
      <c r="I11" s="115" t="s">
        <v>10</v>
      </c>
      <c r="J11" s="110"/>
    </row>
    <row r="12" spans="1:10" x14ac:dyDescent="0.2">
      <c r="A12" s="170"/>
      <c r="B12" s="165"/>
      <c r="C12" s="171"/>
      <c r="D12" s="173"/>
      <c r="E12" s="173"/>
      <c r="F12" s="180"/>
      <c r="G12" s="180"/>
      <c r="H12" s="180"/>
      <c r="I12" s="115" t="s">
        <v>11</v>
      </c>
      <c r="J12" s="110"/>
    </row>
    <row r="13" spans="1:10" ht="24" x14ac:dyDescent="0.2">
      <c r="A13" s="170"/>
      <c r="B13" s="165"/>
      <c r="C13" s="171"/>
      <c r="D13" s="173"/>
      <c r="E13" s="173"/>
      <c r="F13" s="180"/>
      <c r="G13" s="180"/>
      <c r="H13" s="180"/>
      <c r="I13" s="115" t="s">
        <v>12</v>
      </c>
      <c r="J13" s="110"/>
    </row>
    <row r="14" spans="1:10" x14ac:dyDescent="0.2">
      <c r="A14" s="170"/>
      <c r="B14" s="165"/>
      <c r="C14" s="171"/>
      <c r="D14" s="173"/>
      <c r="E14" s="173"/>
      <c r="F14" s="180"/>
      <c r="G14" s="180"/>
      <c r="H14" s="180"/>
      <c r="I14" s="115" t="s">
        <v>13</v>
      </c>
      <c r="J14" s="110"/>
    </row>
    <row r="15" spans="1:10" x14ac:dyDescent="0.2">
      <c r="A15" s="170"/>
      <c r="B15" s="165"/>
      <c r="C15" s="171"/>
      <c r="D15" s="173"/>
      <c r="E15" s="173"/>
      <c r="F15" s="180"/>
      <c r="G15" s="180"/>
      <c r="H15" s="180"/>
      <c r="I15" s="115" t="s">
        <v>14</v>
      </c>
      <c r="J15" s="110"/>
    </row>
    <row r="16" spans="1:10" x14ac:dyDescent="0.2">
      <c r="A16" s="170"/>
      <c r="B16" s="165"/>
      <c r="C16" s="171"/>
      <c r="D16" s="173"/>
      <c r="E16" s="173"/>
      <c r="F16" s="180"/>
      <c r="G16" s="180"/>
      <c r="H16" s="180"/>
      <c r="I16" s="115" t="s">
        <v>15</v>
      </c>
      <c r="J16" s="110"/>
    </row>
    <row r="17" spans="1:10" ht="36" x14ac:dyDescent="0.2">
      <c r="A17" s="27" t="s">
        <v>388</v>
      </c>
      <c r="B17" s="116" t="s">
        <v>813</v>
      </c>
      <c r="C17" s="40"/>
      <c r="D17" s="85"/>
      <c r="E17" s="33"/>
      <c r="F17" s="35"/>
      <c r="G17" s="124"/>
      <c r="H17" s="124"/>
      <c r="I17" s="40"/>
      <c r="J17" s="121">
        <f>SUM(J18:J24)</f>
        <v>30</v>
      </c>
    </row>
    <row r="18" spans="1:10" ht="24" x14ac:dyDescent="0.2">
      <c r="A18" s="170"/>
      <c r="B18" s="165"/>
      <c r="C18" s="171" t="s">
        <v>497</v>
      </c>
      <c r="D18" s="178" t="s">
        <v>719</v>
      </c>
      <c r="E18" s="180" t="s">
        <v>189</v>
      </c>
      <c r="F18" s="180" t="s">
        <v>188</v>
      </c>
      <c r="G18" s="180">
        <v>1</v>
      </c>
      <c r="H18" s="180" t="s">
        <v>918</v>
      </c>
      <c r="I18" s="115" t="s">
        <v>8</v>
      </c>
      <c r="J18" s="110">
        <v>30</v>
      </c>
    </row>
    <row r="19" spans="1:10" x14ac:dyDescent="0.2">
      <c r="A19" s="170"/>
      <c r="B19" s="165"/>
      <c r="C19" s="171"/>
      <c r="D19" s="178"/>
      <c r="E19" s="180"/>
      <c r="F19" s="180"/>
      <c r="G19" s="180"/>
      <c r="H19" s="180"/>
      <c r="I19" s="115" t="s">
        <v>10</v>
      </c>
      <c r="J19" s="110"/>
    </row>
    <row r="20" spans="1:10" x14ac:dyDescent="0.2">
      <c r="A20" s="170"/>
      <c r="B20" s="165"/>
      <c r="C20" s="171"/>
      <c r="D20" s="178"/>
      <c r="E20" s="180"/>
      <c r="F20" s="180"/>
      <c r="G20" s="180"/>
      <c r="H20" s="180"/>
      <c r="I20" s="115" t="s">
        <v>11</v>
      </c>
      <c r="J20" s="110"/>
    </row>
    <row r="21" spans="1:10" ht="24" x14ac:dyDescent="0.2">
      <c r="A21" s="170"/>
      <c r="B21" s="165"/>
      <c r="C21" s="171"/>
      <c r="D21" s="178"/>
      <c r="E21" s="180"/>
      <c r="F21" s="180"/>
      <c r="G21" s="180"/>
      <c r="H21" s="180"/>
      <c r="I21" s="115" t="s">
        <v>12</v>
      </c>
      <c r="J21" s="110"/>
    </row>
    <row r="22" spans="1:10" x14ac:dyDescent="0.2">
      <c r="A22" s="170"/>
      <c r="B22" s="165"/>
      <c r="C22" s="171"/>
      <c r="D22" s="178"/>
      <c r="E22" s="180"/>
      <c r="F22" s="180"/>
      <c r="G22" s="180"/>
      <c r="H22" s="180"/>
      <c r="I22" s="115" t="s">
        <v>13</v>
      </c>
      <c r="J22" s="110"/>
    </row>
    <row r="23" spans="1:10" x14ac:dyDescent="0.2">
      <c r="A23" s="170"/>
      <c r="B23" s="165"/>
      <c r="C23" s="171"/>
      <c r="D23" s="178"/>
      <c r="E23" s="180"/>
      <c r="F23" s="180"/>
      <c r="G23" s="180"/>
      <c r="H23" s="180"/>
      <c r="I23" s="115" t="s">
        <v>14</v>
      </c>
      <c r="J23" s="110"/>
    </row>
    <row r="24" spans="1:10" x14ac:dyDescent="0.2">
      <c r="A24" s="170"/>
      <c r="B24" s="165"/>
      <c r="C24" s="171"/>
      <c r="D24" s="178"/>
      <c r="E24" s="180"/>
      <c r="F24" s="180"/>
      <c r="G24" s="180"/>
      <c r="H24" s="180"/>
      <c r="I24" s="115" t="s">
        <v>15</v>
      </c>
      <c r="J24" s="110"/>
    </row>
    <row r="25" spans="1:10" ht="36" x14ac:dyDescent="0.2">
      <c r="A25" s="27" t="s">
        <v>190</v>
      </c>
      <c r="B25" s="116" t="s">
        <v>814</v>
      </c>
      <c r="C25" s="40"/>
      <c r="D25" s="85"/>
      <c r="E25" s="33"/>
      <c r="F25" s="35"/>
      <c r="G25" s="124"/>
      <c r="H25" s="48"/>
      <c r="I25" s="40"/>
      <c r="J25" s="121">
        <f>SUM(J26:J32)</f>
        <v>0</v>
      </c>
    </row>
    <row r="26" spans="1:10" ht="24" x14ac:dyDescent="0.2">
      <c r="A26" s="170"/>
      <c r="B26" s="165"/>
      <c r="C26" s="171" t="s">
        <v>497</v>
      </c>
      <c r="D26" s="178" t="s">
        <v>719</v>
      </c>
      <c r="E26" s="173" t="s">
        <v>191</v>
      </c>
      <c r="F26" s="173" t="s">
        <v>175</v>
      </c>
      <c r="G26" s="180">
        <v>0</v>
      </c>
      <c r="H26" s="180" t="s">
        <v>881</v>
      </c>
      <c r="I26" s="115" t="s">
        <v>8</v>
      </c>
      <c r="J26" s="110"/>
    </row>
    <row r="27" spans="1:10" x14ac:dyDescent="0.2">
      <c r="A27" s="170"/>
      <c r="B27" s="165"/>
      <c r="C27" s="171"/>
      <c r="D27" s="178"/>
      <c r="E27" s="173"/>
      <c r="F27" s="173"/>
      <c r="G27" s="180"/>
      <c r="H27" s="180"/>
      <c r="I27" s="115" t="s">
        <v>10</v>
      </c>
      <c r="J27" s="110"/>
    </row>
    <row r="28" spans="1:10" x14ac:dyDescent="0.2">
      <c r="A28" s="170"/>
      <c r="B28" s="165"/>
      <c r="C28" s="171"/>
      <c r="D28" s="178"/>
      <c r="E28" s="173"/>
      <c r="F28" s="173"/>
      <c r="G28" s="180"/>
      <c r="H28" s="180"/>
      <c r="I28" s="115" t="s">
        <v>11</v>
      </c>
      <c r="J28" s="110"/>
    </row>
    <row r="29" spans="1:10" ht="24" x14ac:dyDescent="0.2">
      <c r="A29" s="170"/>
      <c r="B29" s="165"/>
      <c r="C29" s="171"/>
      <c r="D29" s="178"/>
      <c r="E29" s="173"/>
      <c r="F29" s="173"/>
      <c r="G29" s="180"/>
      <c r="H29" s="180"/>
      <c r="I29" s="115" t="s">
        <v>12</v>
      </c>
      <c r="J29" s="110"/>
    </row>
    <row r="30" spans="1:10" x14ac:dyDescent="0.2">
      <c r="A30" s="170"/>
      <c r="B30" s="165"/>
      <c r="C30" s="171"/>
      <c r="D30" s="178"/>
      <c r="E30" s="173"/>
      <c r="F30" s="173"/>
      <c r="G30" s="180"/>
      <c r="H30" s="180"/>
      <c r="I30" s="115" t="s">
        <v>13</v>
      </c>
      <c r="J30" s="110"/>
    </row>
    <row r="31" spans="1:10" x14ac:dyDescent="0.2">
      <c r="A31" s="170"/>
      <c r="B31" s="165"/>
      <c r="C31" s="171"/>
      <c r="D31" s="178"/>
      <c r="E31" s="173"/>
      <c r="F31" s="173"/>
      <c r="G31" s="180"/>
      <c r="H31" s="180"/>
      <c r="I31" s="115" t="s">
        <v>14</v>
      </c>
      <c r="J31" s="110"/>
    </row>
    <row r="32" spans="1:10" x14ac:dyDescent="0.2">
      <c r="A32" s="170"/>
      <c r="B32" s="165"/>
      <c r="C32" s="171"/>
      <c r="D32" s="178"/>
      <c r="E32" s="173"/>
      <c r="F32" s="173"/>
      <c r="G32" s="180"/>
      <c r="H32" s="180"/>
      <c r="I32" s="115" t="s">
        <v>15</v>
      </c>
      <c r="J32" s="110"/>
    </row>
    <row r="33" spans="1:10" ht="24" x14ac:dyDescent="0.2">
      <c r="A33" s="27" t="s">
        <v>192</v>
      </c>
      <c r="B33" s="116" t="s">
        <v>273</v>
      </c>
      <c r="C33" s="40"/>
      <c r="D33" s="85"/>
      <c r="E33" s="33"/>
      <c r="F33" s="35"/>
      <c r="G33" s="124"/>
      <c r="H33" s="48"/>
      <c r="I33" s="40"/>
      <c r="J33" s="121">
        <f>SUM(J34:J40)</f>
        <v>0</v>
      </c>
    </row>
    <row r="34" spans="1:10" ht="24" x14ac:dyDescent="0.2">
      <c r="A34" s="170"/>
      <c r="B34" s="165"/>
      <c r="C34" s="171" t="s">
        <v>497</v>
      </c>
      <c r="D34" s="178" t="s">
        <v>719</v>
      </c>
      <c r="E34" s="173" t="s">
        <v>193</v>
      </c>
      <c r="F34" s="180" t="s">
        <v>175</v>
      </c>
      <c r="G34" s="180">
        <v>0</v>
      </c>
      <c r="H34" s="180" t="s">
        <v>881</v>
      </c>
      <c r="I34" s="115" t="s">
        <v>8</v>
      </c>
      <c r="J34" s="110"/>
    </row>
    <row r="35" spans="1:10" x14ac:dyDescent="0.2">
      <c r="A35" s="170"/>
      <c r="B35" s="165"/>
      <c r="C35" s="171"/>
      <c r="D35" s="178"/>
      <c r="E35" s="173"/>
      <c r="F35" s="180"/>
      <c r="G35" s="180"/>
      <c r="H35" s="180"/>
      <c r="I35" s="115" t="s">
        <v>10</v>
      </c>
      <c r="J35" s="110"/>
    </row>
    <row r="36" spans="1:10" x14ac:dyDescent="0.2">
      <c r="A36" s="170"/>
      <c r="B36" s="165"/>
      <c r="C36" s="171"/>
      <c r="D36" s="178"/>
      <c r="E36" s="173"/>
      <c r="F36" s="180"/>
      <c r="G36" s="180"/>
      <c r="H36" s="180"/>
      <c r="I36" s="115" t="s">
        <v>11</v>
      </c>
      <c r="J36" s="110"/>
    </row>
    <row r="37" spans="1:10" ht="24" x14ac:dyDescent="0.2">
      <c r="A37" s="170"/>
      <c r="B37" s="165"/>
      <c r="C37" s="171"/>
      <c r="D37" s="178"/>
      <c r="E37" s="173"/>
      <c r="F37" s="180"/>
      <c r="G37" s="180"/>
      <c r="H37" s="180"/>
      <c r="I37" s="115" t="s">
        <v>12</v>
      </c>
      <c r="J37" s="110"/>
    </row>
    <row r="38" spans="1:10" x14ac:dyDescent="0.2">
      <c r="A38" s="170"/>
      <c r="B38" s="165"/>
      <c r="C38" s="171"/>
      <c r="D38" s="178"/>
      <c r="E38" s="173"/>
      <c r="F38" s="180"/>
      <c r="G38" s="180"/>
      <c r="H38" s="180"/>
      <c r="I38" s="115" t="s">
        <v>13</v>
      </c>
      <c r="J38" s="110"/>
    </row>
    <row r="39" spans="1:10" x14ac:dyDescent="0.2">
      <c r="A39" s="170"/>
      <c r="B39" s="165"/>
      <c r="C39" s="171"/>
      <c r="D39" s="178"/>
      <c r="E39" s="173"/>
      <c r="F39" s="180"/>
      <c r="G39" s="180"/>
      <c r="H39" s="180"/>
      <c r="I39" s="115" t="s">
        <v>14</v>
      </c>
      <c r="J39" s="110"/>
    </row>
    <row r="40" spans="1:10" x14ac:dyDescent="0.2">
      <c r="A40" s="170"/>
      <c r="B40" s="165"/>
      <c r="C40" s="171"/>
      <c r="D40" s="178"/>
      <c r="E40" s="173"/>
      <c r="F40" s="180"/>
      <c r="G40" s="180"/>
      <c r="H40" s="180"/>
      <c r="I40" s="115" t="s">
        <v>15</v>
      </c>
      <c r="J40" s="110"/>
    </row>
    <row r="41" spans="1:10" ht="36" x14ac:dyDescent="0.2">
      <c r="A41" s="27" t="s">
        <v>194</v>
      </c>
      <c r="B41" s="116" t="s">
        <v>815</v>
      </c>
      <c r="C41" s="40"/>
      <c r="D41" s="85"/>
      <c r="E41" s="33"/>
      <c r="F41" s="35"/>
      <c r="G41" s="124"/>
      <c r="H41" s="124"/>
      <c r="I41" s="40"/>
      <c r="J41" s="121">
        <f>SUM(J42:J48)</f>
        <v>50</v>
      </c>
    </row>
    <row r="42" spans="1:10" ht="24" x14ac:dyDescent="0.2">
      <c r="A42" s="170"/>
      <c r="B42" s="165"/>
      <c r="C42" s="171" t="s">
        <v>497</v>
      </c>
      <c r="D42" s="178" t="s">
        <v>719</v>
      </c>
      <c r="E42" s="173" t="s">
        <v>195</v>
      </c>
      <c r="F42" s="180" t="s">
        <v>175</v>
      </c>
      <c r="G42" s="180">
        <v>0</v>
      </c>
      <c r="H42" s="180" t="s">
        <v>881</v>
      </c>
      <c r="I42" s="115" t="s">
        <v>8</v>
      </c>
      <c r="J42" s="110">
        <v>50</v>
      </c>
    </row>
    <row r="43" spans="1:10" x14ac:dyDescent="0.2">
      <c r="A43" s="170"/>
      <c r="B43" s="165"/>
      <c r="C43" s="171"/>
      <c r="D43" s="178"/>
      <c r="E43" s="173"/>
      <c r="F43" s="180"/>
      <c r="G43" s="180"/>
      <c r="H43" s="180"/>
      <c r="I43" s="115" t="s">
        <v>10</v>
      </c>
      <c r="J43" s="110"/>
    </row>
    <row r="44" spans="1:10" x14ac:dyDescent="0.2">
      <c r="A44" s="170"/>
      <c r="B44" s="165"/>
      <c r="C44" s="171"/>
      <c r="D44" s="178"/>
      <c r="E44" s="173"/>
      <c r="F44" s="180"/>
      <c r="G44" s="180"/>
      <c r="H44" s="180"/>
      <c r="I44" s="115" t="s">
        <v>11</v>
      </c>
      <c r="J44" s="110"/>
    </row>
    <row r="45" spans="1:10" ht="24" x14ac:dyDescent="0.2">
      <c r="A45" s="170"/>
      <c r="B45" s="165"/>
      <c r="C45" s="171"/>
      <c r="D45" s="178"/>
      <c r="E45" s="173"/>
      <c r="F45" s="180"/>
      <c r="G45" s="180"/>
      <c r="H45" s="180"/>
      <c r="I45" s="115" t="s">
        <v>12</v>
      </c>
      <c r="J45" s="110"/>
    </row>
    <row r="46" spans="1:10" x14ac:dyDescent="0.2">
      <c r="A46" s="170"/>
      <c r="B46" s="165"/>
      <c r="C46" s="171"/>
      <c r="D46" s="178"/>
      <c r="E46" s="173"/>
      <c r="F46" s="180"/>
      <c r="G46" s="180"/>
      <c r="H46" s="180"/>
      <c r="I46" s="115" t="s">
        <v>13</v>
      </c>
      <c r="J46" s="110"/>
    </row>
    <row r="47" spans="1:10" x14ac:dyDescent="0.2">
      <c r="A47" s="170"/>
      <c r="B47" s="165"/>
      <c r="C47" s="171"/>
      <c r="D47" s="178"/>
      <c r="E47" s="173"/>
      <c r="F47" s="180"/>
      <c r="G47" s="180"/>
      <c r="H47" s="180"/>
      <c r="I47" s="115" t="s">
        <v>14</v>
      </c>
      <c r="J47" s="110"/>
    </row>
    <row r="48" spans="1:10" x14ac:dyDescent="0.2">
      <c r="A48" s="170"/>
      <c r="B48" s="165"/>
      <c r="C48" s="171"/>
      <c r="D48" s="178"/>
      <c r="E48" s="173"/>
      <c r="F48" s="180"/>
      <c r="G48" s="180"/>
      <c r="H48" s="180"/>
      <c r="I48" s="115" t="s">
        <v>15</v>
      </c>
      <c r="J48" s="110"/>
    </row>
    <row r="49" spans="1:10" ht="24" x14ac:dyDescent="0.2">
      <c r="A49" s="29" t="s">
        <v>196</v>
      </c>
      <c r="B49" s="116" t="s">
        <v>816</v>
      </c>
      <c r="C49" s="40"/>
      <c r="D49" s="85"/>
      <c r="E49" s="33"/>
      <c r="F49" s="35"/>
      <c r="G49" s="124"/>
      <c r="H49" s="124"/>
      <c r="I49" s="40"/>
      <c r="J49" s="121">
        <f>SUM(J50:J56)</f>
        <v>50</v>
      </c>
    </row>
    <row r="50" spans="1:10" ht="24" x14ac:dyDescent="0.2">
      <c r="A50" s="170"/>
      <c r="B50" s="165"/>
      <c r="C50" s="171" t="s">
        <v>497</v>
      </c>
      <c r="D50" s="178" t="s">
        <v>719</v>
      </c>
      <c r="E50" s="173" t="s">
        <v>197</v>
      </c>
      <c r="F50" s="180" t="s">
        <v>16</v>
      </c>
      <c r="G50" s="180">
        <v>0</v>
      </c>
      <c r="H50" s="180" t="s">
        <v>881</v>
      </c>
      <c r="I50" s="115" t="s">
        <v>8</v>
      </c>
      <c r="J50" s="110">
        <v>50</v>
      </c>
    </row>
    <row r="51" spans="1:10" x14ac:dyDescent="0.2">
      <c r="A51" s="170"/>
      <c r="B51" s="165"/>
      <c r="C51" s="171"/>
      <c r="D51" s="178"/>
      <c r="E51" s="173"/>
      <c r="F51" s="180"/>
      <c r="G51" s="180"/>
      <c r="H51" s="180"/>
      <c r="I51" s="115" t="s">
        <v>10</v>
      </c>
      <c r="J51" s="110"/>
    </row>
    <row r="52" spans="1:10" x14ac:dyDescent="0.2">
      <c r="A52" s="170"/>
      <c r="B52" s="165"/>
      <c r="C52" s="171"/>
      <c r="D52" s="178"/>
      <c r="E52" s="173"/>
      <c r="F52" s="180"/>
      <c r="G52" s="180"/>
      <c r="H52" s="180"/>
      <c r="I52" s="115" t="s">
        <v>11</v>
      </c>
      <c r="J52" s="110"/>
    </row>
    <row r="53" spans="1:10" ht="24" x14ac:dyDescent="0.2">
      <c r="A53" s="170"/>
      <c r="B53" s="165"/>
      <c r="C53" s="171"/>
      <c r="D53" s="178"/>
      <c r="E53" s="173"/>
      <c r="F53" s="180"/>
      <c r="G53" s="180"/>
      <c r="H53" s="180"/>
      <c r="I53" s="115" t="s">
        <v>12</v>
      </c>
      <c r="J53" s="110"/>
    </row>
    <row r="54" spans="1:10" x14ac:dyDescent="0.2">
      <c r="A54" s="170"/>
      <c r="B54" s="165"/>
      <c r="C54" s="171"/>
      <c r="D54" s="178"/>
      <c r="E54" s="173"/>
      <c r="F54" s="180"/>
      <c r="G54" s="180"/>
      <c r="H54" s="180"/>
      <c r="I54" s="115" t="s">
        <v>13</v>
      </c>
      <c r="J54" s="110"/>
    </row>
    <row r="55" spans="1:10" x14ac:dyDescent="0.2">
      <c r="A55" s="170"/>
      <c r="B55" s="165"/>
      <c r="C55" s="171"/>
      <c r="D55" s="178"/>
      <c r="E55" s="173"/>
      <c r="F55" s="180"/>
      <c r="G55" s="180"/>
      <c r="H55" s="180"/>
      <c r="I55" s="115" t="s">
        <v>14</v>
      </c>
      <c r="J55" s="110"/>
    </row>
    <row r="56" spans="1:10" x14ac:dyDescent="0.2">
      <c r="A56" s="170"/>
      <c r="B56" s="165"/>
      <c r="C56" s="171"/>
      <c r="D56" s="178"/>
      <c r="E56" s="173"/>
      <c r="F56" s="180"/>
      <c r="G56" s="180"/>
      <c r="H56" s="180"/>
      <c r="I56" s="115" t="s">
        <v>15</v>
      </c>
      <c r="J56" s="110"/>
    </row>
    <row r="57" spans="1:10" ht="60" x14ac:dyDescent="0.2">
      <c r="A57" s="27" t="s">
        <v>198</v>
      </c>
      <c r="B57" s="116" t="s">
        <v>274</v>
      </c>
      <c r="C57" s="40"/>
      <c r="D57" s="85"/>
      <c r="E57" s="33"/>
      <c r="F57" s="35"/>
      <c r="G57" s="124"/>
      <c r="H57" s="124"/>
      <c r="I57" s="40"/>
      <c r="J57" s="121">
        <f>SUM(J58:J64)</f>
        <v>0</v>
      </c>
    </row>
    <row r="58" spans="1:10" ht="24" x14ac:dyDescent="0.2">
      <c r="A58" s="170"/>
      <c r="B58" s="165"/>
      <c r="C58" s="171" t="s">
        <v>497</v>
      </c>
      <c r="D58" s="178" t="s">
        <v>719</v>
      </c>
      <c r="E58" s="173" t="s">
        <v>199</v>
      </c>
      <c r="F58" s="180" t="s">
        <v>188</v>
      </c>
      <c r="G58" s="180">
        <v>0</v>
      </c>
      <c r="H58" s="180" t="s">
        <v>881</v>
      </c>
      <c r="I58" s="115" t="s">
        <v>8</v>
      </c>
      <c r="J58" s="110"/>
    </row>
    <row r="59" spans="1:10" x14ac:dyDescent="0.2">
      <c r="A59" s="170"/>
      <c r="B59" s="165"/>
      <c r="C59" s="171"/>
      <c r="D59" s="178"/>
      <c r="E59" s="173"/>
      <c r="F59" s="180"/>
      <c r="G59" s="180"/>
      <c r="H59" s="180"/>
      <c r="I59" s="115" t="s">
        <v>10</v>
      </c>
      <c r="J59" s="110"/>
    </row>
    <row r="60" spans="1:10" x14ac:dyDescent="0.2">
      <c r="A60" s="170"/>
      <c r="B60" s="165"/>
      <c r="C60" s="171"/>
      <c r="D60" s="178"/>
      <c r="E60" s="173"/>
      <c r="F60" s="180"/>
      <c r="G60" s="180"/>
      <c r="H60" s="180"/>
      <c r="I60" s="115" t="s">
        <v>11</v>
      </c>
      <c r="J60" s="110"/>
    </row>
    <row r="61" spans="1:10" ht="24" x14ac:dyDescent="0.2">
      <c r="A61" s="170"/>
      <c r="B61" s="165"/>
      <c r="C61" s="171"/>
      <c r="D61" s="178"/>
      <c r="E61" s="173"/>
      <c r="F61" s="180"/>
      <c r="G61" s="180"/>
      <c r="H61" s="180"/>
      <c r="I61" s="115" t="s">
        <v>12</v>
      </c>
      <c r="J61" s="110"/>
    </row>
    <row r="62" spans="1:10" x14ac:dyDescent="0.2">
      <c r="A62" s="170"/>
      <c r="B62" s="165"/>
      <c r="C62" s="171"/>
      <c r="D62" s="178"/>
      <c r="E62" s="173"/>
      <c r="F62" s="180"/>
      <c r="G62" s="180"/>
      <c r="H62" s="180"/>
      <c r="I62" s="115" t="s">
        <v>13</v>
      </c>
      <c r="J62" s="110"/>
    </row>
    <row r="63" spans="1:10" x14ac:dyDescent="0.2">
      <c r="A63" s="170"/>
      <c r="B63" s="165"/>
      <c r="C63" s="171"/>
      <c r="D63" s="178"/>
      <c r="E63" s="173"/>
      <c r="F63" s="180"/>
      <c r="G63" s="180"/>
      <c r="H63" s="180"/>
      <c r="I63" s="115" t="s">
        <v>14</v>
      </c>
      <c r="J63" s="110"/>
    </row>
    <row r="64" spans="1:10" x14ac:dyDescent="0.2">
      <c r="A64" s="170"/>
      <c r="B64" s="165"/>
      <c r="C64" s="171"/>
      <c r="D64" s="178"/>
      <c r="E64" s="173"/>
      <c r="F64" s="180"/>
      <c r="G64" s="180"/>
      <c r="H64" s="180"/>
      <c r="I64" s="115" t="s">
        <v>15</v>
      </c>
      <c r="J64" s="110"/>
    </row>
    <row r="65" spans="1:12" ht="24" x14ac:dyDescent="0.2">
      <c r="A65" s="27" t="s">
        <v>389</v>
      </c>
      <c r="B65" s="116" t="s">
        <v>365</v>
      </c>
      <c r="C65" s="40"/>
      <c r="D65" s="85"/>
      <c r="E65" s="33"/>
      <c r="F65" s="35"/>
      <c r="G65" s="127"/>
      <c r="H65" s="127"/>
      <c r="I65" s="40"/>
      <c r="J65" s="121">
        <f>SUM(J66:J72)</f>
        <v>650</v>
      </c>
      <c r="K65" s="255"/>
      <c r="L65" s="255"/>
    </row>
    <row r="66" spans="1:12" ht="24" x14ac:dyDescent="0.2">
      <c r="A66" s="170"/>
      <c r="B66" s="165"/>
      <c r="C66" s="171" t="s">
        <v>529</v>
      </c>
      <c r="D66" s="178" t="s">
        <v>744</v>
      </c>
      <c r="E66" s="173" t="s">
        <v>366</v>
      </c>
      <c r="F66" s="180" t="s">
        <v>16</v>
      </c>
      <c r="G66" s="180">
        <v>1</v>
      </c>
      <c r="H66" s="180" t="s">
        <v>918</v>
      </c>
      <c r="I66" s="115" t="s">
        <v>8</v>
      </c>
      <c r="J66" s="110">
        <v>650</v>
      </c>
    </row>
    <row r="67" spans="1:12" x14ac:dyDescent="0.2">
      <c r="A67" s="170"/>
      <c r="B67" s="165"/>
      <c r="C67" s="171"/>
      <c r="D67" s="178"/>
      <c r="E67" s="173"/>
      <c r="F67" s="180"/>
      <c r="G67" s="180"/>
      <c r="H67" s="180"/>
      <c r="I67" s="115" t="s">
        <v>10</v>
      </c>
      <c r="J67" s="110"/>
    </row>
    <row r="68" spans="1:12" x14ac:dyDescent="0.2">
      <c r="A68" s="170"/>
      <c r="B68" s="165"/>
      <c r="C68" s="171"/>
      <c r="D68" s="178"/>
      <c r="E68" s="173"/>
      <c r="F68" s="180"/>
      <c r="G68" s="180"/>
      <c r="H68" s="180"/>
      <c r="I68" s="115" t="s">
        <v>11</v>
      </c>
      <c r="J68" s="110"/>
    </row>
    <row r="69" spans="1:12" ht="24" x14ac:dyDescent="0.2">
      <c r="A69" s="170"/>
      <c r="B69" s="165"/>
      <c r="C69" s="171"/>
      <c r="D69" s="178"/>
      <c r="E69" s="173"/>
      <c r="F69" s="180"/>
      <c r="G69" s="180"/>
      <c r="H69" s="180"/>
      <c r="I69" s="115" t="s">
        <v>12</v>
      </c>
      <c r="J69" s="110"/>
    </row>
    <row r="70" spans="1:12" x14ac:dyDescent="0.2">
      <c r="A70" s="170"/>
      <c r="B70" s="165"/>
      <c r="C70" s="171"/>
      <c r="D70" s="178"/>
      <c r="E70" s="173"/>
      <c r="F70" s="180"/>
      <c r="G70" s="180"/>
      <c r="H70" s="180"/>
      <c r="I70" s="115" t="s">
        <v>13</v>
      </c>
      <c r="J70" s="110"/>
    </row>
    <row r="71" spans="1:12" x14ac:dyDescent="0.2">
      <c r="A71" s="170"/>
      <c r="B71" s="165"/>
      <c r="C71" s="171"/>
      <c r="D71" s="178"/>
      <c r="E71" s="173"/>
      <c r="F71" s="180"/>
      <c r="G71" s="180"/>
      <c r="H71" s="180"/>
      <c r="I71" s="115" t="s">
        <v>14</v>
      </c>
      <c r="J71" s="110"/>
    </row>
    <row r="72" spans="1:12" x14ac:dyDescent="0.2">
      <c r="A72" s="170"/>
      <c r="B72" s="165"/>
      <c r="C72" s="171"/>
      <c r="D72" s="178"/>
      <c r="E72" s="173"/>
      <c r="F72" s="180"/>
      <c r="G72" s="180"/>
      <c r="H72" s="180"/>
      <c r="I72" s="115" t="s">
        <v>15</v>
      </c>
      <c r="J72" s="110"/>
    </row>
    <row r="73" spans="1:12" ht="24" x14ac:dyDescent="0.2">
      <c r="A73" s="27" t="s">
        <v>919</v>
      </c>
      <c r="B73" s="116" t="s">
        <v>920</v>
      </c>
      <c r="C73" s="40"/>
      <c r="D73" s="85"/>
      <c r="E73" s="33"/>
      <c r="F73" s="35"/>
      <c r="G73" s="127"/>
      <c r="H73" s="127"/>
      <c r="I73" s="40"/>
      <c r="J73" s="121">
        <f>SUM(J74:J80)</f>
        <v>115</v>
      </c>
      <c r="K73" s="255"/>
      <c r="L73" s="255"/>
    </row>
    <row r="74" spans="1:12" ht="24" x14ac:dyDescent="0.2">
      <c r="A74" s="170"/>
      <c r="B74" s="165"/>
      <c r="C74" s="171" t="s">
        <v>497</v>
      </c>
      <c r="D74" s="173" t="s">
        <v>592</v>
      </c>
      <c r="E74" s="173" t="s">
        <v>921</v>
      </c>
      <c r="F74" s="180" t="s">
        <v>188</v>
      </c>
      <c r="G74" s="180">
        <v>1.397</v>
      </c>
      <c r="H74" s="180" t="s">
        <v>940</v>
      </c>
      <c r="I74" s="115" t="s">
        <v>8</v>
      </c>
      <c r="J74" s="110">
        <v>64.400000000000006</v>
      </c>
    </row>
    <row r="75" spans="1:12" x14ac:dyDescent="0.2">
      <c r="A75" s="170"/>
      <c r="B75" s="165"/>
      <c r="C75" s="171"/>
      <c r="D75" s="173"/>
      <c r="E75" s="173"/>
      <c r="F75" s="180"/>
      <c r="G75" s="180"/>
      <c r="H75" s="180"/>
      <c r="I75" s="115" t="s">
        <v>10</v>
      </c>
      <c r="J75" s="110"/>
    </row>
    <row r="76" spans="1:12" x14ac:dyDescent="0.2">
      <c r="A76" s="170"/>
      <c r="B76" s="165"/>
      <c r="C76" s="171"/>
      <c r="D76" s="173"/>
      <c r="E76" s="173"/>
      <c r="F76" s="180"/>
      <c r="G76" s="180"/>
      <c r="H76" s="180"/>
      <c r="I76" s="115" t="s">
        <v>11</v>
      </c>
      <c r="J76" s="110"/>
    </row>
    <row r="77" spans="1:12" ht="24" x14ac:dyDescent="0.2">
      <c r="A77" s="170"/>
      <c r="B77" s="165"/>
      <c r="C77" s="171"/>
      <c r="D77" s="173"/>
      <c r="E77" s="173"/>
      <c r="F77" s="180"/>
      <c r="G77" s="180"/>
      <c r="H77" s="180"/>
      <c r="I77" s="115" t="s">
        <v>12</v>
      </c>
      <c r="J77" s="110"/>
    </row>
    <row r="78" spans="1:12" x14ac:dyDescent="0.2">
      <c r="A78" s="170"/>
      <c r="B78" s="165"/>
      <c r="C78" s="171"/>
      <c r="D78" s="173"/>
      <c r="E78" s="173"/>
      <c r="F78" s="180"/>
      <c r="G78" s="180"/>
      <c r="H78" s="180"/>
      <c r="I78" s="115" t="s">
        <v>13</v>
      </c>
      <c r="J78" s="110">
        <v>50.6</v>
      </c>
    </row>
    <row r="79" spans="1:12" x14ac:dyDescent="0.2">
      <c r="A79" s="170"/>
      <c r="B79" s="165"/>
      <c r="C79" s="171"/>
      <c r="D79" s="173"/>
      <c r="E79" s="173"/>
      <c r="F79" s="180"/>
      <c r="G79" s="180"/>
      <c r="H79" s="180"/>
      <c r="I79" s="115" t="s">
        <v>14</v>
      </c>
      <c r="J79" s="110"/>
    </row>
    <row r="80" spans="1:12" x14ac:dyDescent="0.2">
      <c r="A80" s="170"/>
      <c r="B80" s="165"/>
      <c r="C80" s="171"/>
      <c r="D80" s="173"/>
      <c r="E80" s="173"/>
      <c r="F80" s="180"/>
      <c r="G80" s="180"/>
      <c r="H80" s="180"/>
      <c r="I80" s="115" t="s">
        <v>15</v>
      </c>
      <c r="J80" s="110"/>
    </row>
    <row r="81" spans="1:10" x14ac:dyDescent="0.2">
      <c r="A81" s="120" t="s">
        <v>200</v>
      </c>
      <c r="B81" s="209" t="s">
        <v>201</v>
      </c>
      <c r="C81" s="209"/>
      <c r="D81" s="209"/>
      <c r="E81" s="209"/>
      <c r="F81" s="209"/>
      <c r="G81" s="209"/>
      <c r="H81" s="209"/>
      <c r="I81" s="209"/>
      <c r="J81" s="210"/>
    </row>
    <row r="82" spans="1:10" ht="48" x14ac:dyDescent="0.2">
      <c r="A82" s="27" t="s">
        <v>913</v>
      </c>
      <c r="B82" s="116" t="s">
        <v>914</v>
      </c>
      <c r="C82" s="40"/>
      <c r="D82" s="84"/>
      <c r="E82" s="33"/>
      <c r="F82" s="35"/>
      <c r="G82" s="48"/>
      <c r="H82" s="48"/>
      <c r="I82" s="40"/>
      <c r="J82" s="121">
        <f>SUM(J83:J89)</f>
        <v>0</v>
      </c>
    </row>
    <row r="83" spans="1:10" ht="24" x14ac:dyDescent="0.2">
      <c r="A83" s="170"/>
      <c r="B83" s="165"/>
      <c r="C83" s="171" t="s">
        <v>497</v>
      </c>
      <c r="D83" s="173" t="s">
        <v>592</v>
      </c>
      <c r="E83" s="246" t="s">
        <v>915</v>
      </c>
      <c r="F83" s="217" t="s">
        <v>188</v>
      </c>
      <c r="G83" s="217">
        <v>2.65</v>
      </c>
      <c r="H83" s="217" t="s">
        <v>918</v>
      </c>
      <c r="I83" s="115" t="s">
        <v>8</v>
      </c>
      <c r="J83" s="110"/>
    </row>
    <row r="84" spans="1:10" x14ac:dyDescent="0.2">
      <c r="A84" s="170"/>
      <c r="B84" s="165"/>
      <c r="C84" s="171"/>
      <c r="D84" s="173"/>
      <c r="E84" s="248"/>
      <c r="F84" s="219"/>
      <c r="G84" s="219"/>
      <c r="H84" s="219"/>
      <c r="I84" s="115" t="s">
        <v>10</v>
      </c>
      <c r="J84" s="110"/>
    </row>
    <row r="85" spans="1:10" x14ac:dyDescent="0.2">
      <c r="A85" s="170"/>
      <c r="B85" s="165"/>
      <c r="C85" s="171"/>
      <c r="D85" s="173"/>
      <c r="E85" s="246" t="s">
        <v>916</v>
      </c>
      <c r="F85" s="217" t="s">
        <v>188</v>
      </c>
      <c r="G85" s="217">
        <v>5.9</v>
      </c>
      <c r="H85" s="217" t="s">
        <v>918</v>
      </c>
      <c r="I85" s="115" t="s">
        <v>11</v>
      </c>
      <c r="J85" s="110"/>
    </row>
    <row r="86" spans="1:10" ht="24" x14ac:dyDescent="0.2">
      <c r="A86" s="170"/>
      <c r="B86" s="165"/>
      <c r="C86" s="171"/>
      <c r="D86" s="173"/>
      <c r="E86" s="248"/>
      <c r="F86" s="219"/>
      <c r="G86" s="219"/>
      <c r="H86" s="219"/>
      <c r="I86" s="115" t="s">
        <v>12</v>
      </c>
      <c r="J86" s="110"/>
    </row>
    <row r="87" spans="1:10" x14ac:dyDescent="0.2">
      <c r="A87" s="170"/>
      <c r="B87" s="165"/>
      <c r="C87" s="171"/>
      <c r="D87" s="173"/>
      <c r="E87" s="246" t="s">
        <v>917</v>
      </c>
      <c r="F87" s="217" t="s">
        <v>188</v>
      </c>
      <c r="G87" s="217">
        <v>0</v>
      </c>
      <c r="H87" s="217" t="s">
        <v>918</v>
      </c>
      <c r="I87" s="115" t="s">
        <v>13</v>
      </c>
      <c r="J87" s="110"/>
    </row>
    <row r="88" spans="1:10" x14ac:dyDescent="0.2">
      <c r="A88" s="170"/>
      <c r="B88" s="165"/>
      <c r="C88" s="171"/>
      <c r="D88" s="173"/>
      <c r="E88" s="247"/>
      <c r="F88" s="218"/>
      <c r="G88" s="218"/>
      <c r="H88" s="218"/>
      <c r="I88" s="115" t="s">
        <v>14</v>
      </c>
      <c r="J88" s="110"/>
    </row>
    <row r="89" spans="1:10" x14ac:dyDescent="0.2">
      <c r="A89" s="170"/>
      <c r="B89" s="165"/>
      <c r="C89" s="171"/>
      <c r="D89" s="173"/>
      <c r="E89" s="248"/>
      <c r="F89" s="219"/>
      <c r="G89" s="219"/>
      <c r="H89" s="219"/>
      <c r="I89" s="115" t="s">
        <v>15</v>
      </c>
      <c r="J89" s="110"/>
    </row>
    <row r="90" spans="1:10" ht="60" x14ac:dyDescent="0.2">
      <c r="A90" s="39" t="s">
        <v>471</v>
      </c>
      <c r="B90" s="41" t="s">
        <v>473</v>
      </c>
      <c r="C90" s="40"/>
      <c r="D90" s="43"/>
      <c r="E90" s="43"/>
      <c r="F90" s="42"/>
      <c r="G90" s="46"/>
      <c r="H90" s="46"/>
      <c r="I90" s="45"/>
      <c r="J90" s="121">
        <f t="shared" ref="J90" si="0">SUM(J91:J97)</f>
        <v>0</v>
      </c>
    </row>
    <row r="91" spans="1:10" ht="24" x14ac:dyDescent="0.2">
      <c r="A91" s="170"/>
      <c r="B91" s="165"/>
      <c r="C91" s="171" t="s">
        <v>497</v>
      </c>
      <c r="D91" s="178" t="s">
        <v>724</v>
      </c>
      <c r="E91" s="246" t="s">
        <v>472</v>
      </c>
      <c r="F91" s="217" t="s">
        <v>16</v>
      </c>
      <c r="G91" s="217">
        <v>1</v>
      </c>
      <c r="H91" s="217" t="s">
        <v>918</v>
      </c>
      <c r="I91" s="115" t="s">
        <v>8</v>
      </c>
      <c r="J91" s="110"/>
    </row>
    <row r="92" spans="1:10" x14ac:dyDescent="0.2">
      <c r="A92" s="170"/>
      <c r="B92" s="165"/>
      <c r="C92" s="171"/>
      <c r="D92" s="178"/>
      <c r="E92" s="247"/>
      <c r="F92" s="218"/>
      <c r="G92" s="218"/>
      <c r="H92" s="218"/>
      <c r="I92" s="115" t="s">
        <v>10</v>
      </c>
      <c r="J92" s="110"/>
    </row>
    <row r="93" spans="1:10" x14ac:dyDescent="0.2">
      <c r="A93" s="170"/>
      <c r="B93" s="165"/>
      <c r="C93" s="171"/>
      <c r="D93" s="178"/>
      <c r="E93" s="247"/>
      <c r="F93" s="218"/>
      <c r="G93" s="218"/>
      <c r="H93" s="218"/>
      <c r="I93" s="115" t="s">
        <v>11</v>
      </c>
      <c r="J93" s="110"/>
    </row>
    <row r="94" spans="1:10" ht="24" x14ac:dyDescent="0.2">
      <c r="A94" s="170"/>
      <c r="B94" s="165"/>
      <c r="C94" s="171"/>
      <c r="D94" s="178"/>
      <c r="E94" s="247"/>
      <c r="F94" s="218"/>
      <c r="G94" s="218"/>
      <c r="H94" s="218"/>
      <c r="I94" s="115" t="s">
        <v>12</v>
      </c>
      <c r="J94" s="110"/>
    </row>
    <row r="95" spans="1:10" x14ac:dyDescent="0.2">
      <c r="A95" s="170"/>
      <c r="B95" s="165"/>
      <c r="C95" s="171"/>
      <c r="D95" s="178"/>
      <c r="E95" s="247"/>
      <c r="F95" s="218"/>
      <c r="G95" s="218"/>
      <c r="H95" s="218"/>
      <c r="I95" s="115" t="s">
        <v>13</v>
      </c>
      <c r="J95" s="110"/>
    </row>
    <row r="96" spans="1:10" x14ac:dyDescent="0.2">
      <c r="A96" s="170"/>
      <c r="B96" s="165"/>
      <c r="C96" s="171"/>
      <c r="D96" s="178"/>
      <c r="E96" s="247"/>
      <c r="F96" s="218"/>
      <c r="G96" s="218"/>
      <c r="H96" s="218"/>
      <c r="I96" s="115" t="s">
        <v>14</v>
      </c>
      <c r="J96" s="110"/>
    </row>
    <row r="97" spans="1:10" x14ac:dyDescent="0.2">
      <c r="A97" s="170"/>
      <c r="B97" s="165"/>
      <c r="C97" s="171"/>
      <c r="D97" s="178"/>
      <c r="E97" s="248"/>
      <c r="F97" s="219"/>
      <c r="G97" s="219"/>
      <c r="H97" s="219"/>
      <c r="I97" s="115" t="s">
        <v>15</v>
      </c>
      <c r="J97" s="110"/>
    </row>
    <row r="98" spans="1:10" x14ac:dyDescent="0.2">
      <c r="A98" s="120" t="s">
        <v>204</v>
      </c>
      <c r="B98" s="209" t="s">
        <v>205</v>
      </c>
      <c r="C98" s="209"/>
      <c r="D98" s="209"/>
      <c r="E98" s="209"/>
      <c r="F98" s="209"/>
      <c r="G98" s="209"/>
      <c r="H98" s="209"/>
      <c r="I98" s="209"/>
      <c r="J98" s="210"/>
    </row>
    <row r="99" spans="1:10" ht="60" x14ac:dyDescent="0.2">
      <c r="A99" s="27" t="s">
        <v>206</v>
      </c>
      <c r="B99" s="116" t="s">
        <v>473</v>
      </c>
      <c r="C99" s="40"/>
      <c r="D99" s="84"/>
      <c r="E99" s="33"/>
      <c r="F99" s="35"/>
      <c r="G99" s="48"/>
      <c r="H99" s="48"/>
      <c r="I99" s="40"/>
      <c r="J99" s="121">
        <f>SUM(J100:J106)</f>
        <v>0</v>
      </c>
    </row>
    <row r="100" spans="1:10" ht="24" x14ac:dyDescent="0.2">
      <c r="A100" s="170"/>
      <c r="B100" s="165"/>
      <c r="C100" s="171" t="s">
        <v>543</v>
      </c>
      <c r="D100" s="173" t="s">
        <v>592</v>
      </c>
      <c r="E100" s="173" t="s">
        <v>596</v>
      </c>
      <c r="F100" s="180" t="s">
        <v>16</v>
      </c>
      <c r="G100" s="180">
        <v>1</v>
      </c>
      <c r="H100" s="180" t="s">
        <v>940</v>
      </c>
      <c r="I100" s="115" t="s">
        <v>8</v>
      </c>
      <c r="J100" s="110"/>
    </row>
    <row r="101" spans="1:10" x14ac:dyDescent="0.2">
      <c r="A101" s="170"/>
      <c r="B101" s="165"/>
      <c r="C101" s="171"/>
      <c r="D101" s="173"/>
      <c r="E101" s="173"/>
      <c r="F101" s="180"/>
      <c r="G101" s="180"/>
      <c r="H101" s="180"/>
      <c r="I101" s="115" t="s">
        <v>10</v>
      </c>
      <c r="J101" s="110"/>
    </row>
    <row r="102" spans="1:10" x14ac:dyDescent="0.2">
      <c r="A102" s="170"/>
      <c r="B102" s="165"/>
      <c r="C102" s="171"/>
      <c r="D102" s="173"/>
      <c r="E102" s="173"/>
      <c r="F102" s="180"/>
      <c r="G102" s="180"/>
      <c r="H102" s="180"/>
      <c r="I102" s="115" t="s">
        <v>11</v>
      </c>
      <c r="J102" s="110"/>
    </row>
    <row r="103" spans="1:10" ht="24" x14ac:dyDescent="0.2">
      <c r="A103" s="170"/>
      <c r="B103" s="165"/>
      <c r="C103" s="171"/>
      <c r="D103" s="173"/>
      <c r="E103" s="173"/>
      <c r="F103" s="180"/>
      <c r="G103" s="180"/>
      <c r="H103" s="180"/>
      <c r="I103" s="115" t="s">
        <v>12</v>
      </c>
      <c r="J103" s="110"/>
    </row>
    <row r="104" spans="1:10" x14ac:dyDescent="0.2">
      <c r="A104" s="170"/>
      <c r="B104" s="165"/>
      <c r="C104" s="171"/>
      <c r="D104" s="173"/>
      <c r="E104" s="173"/>
      <c r="F104" s="180"/>
      <c r="G104" s="180"/>
      <c r="H104" s="180"/>
      <c r="I104" s="115" t="s">
        <v>13</v>
      </c>
      <c r="J104" s="110"/>
    </row>
    <row r="105" spans="1:10" x14ac:dyDescent="0.2">
      <c r="A105" s="170"/>
      <c r="B105" s="165"/>
      <c r="C105" s="171"/>
      <c r="D105" s="173"/>
      <c r="E105" s="173"/>
      <c r="F105" s="180"/>
      <c r="G105" s="180"/>
      <c r="H105" s="180"/>
      <c r="I105" s="115" t="s">
        <v>14</v>
      </c>
      <c r="J105" s="110"/>
    </row>
    <row r="106" spans="1:10" x14ac:dyDescent="0.2">
      <c r="A106" s="170"/>
      <c r="B106" s="165"/>
      <c r="C106" s="171"/>
      <c r="D106" s="173"/>
      <c r="E106" s="173"/>
      <c r="F106" s="180"/>
      <c r="G106" s="180"/>
      <c r="H106" s="180"/>
      <c r="I106" s="115" t="s">
        <v>15</v>
      </c>
      <c r="J106" s="110"/>
    </row>
    <row r="107" spans="1:10" ht="24" x14ac:dyDescent="0.2">
      <c r="A107" s="32" t="s">
        <v>263</v>
      </c>
      <c r="B107" s="114" t="s">
        <v>267</v>
      </c>
      <c r="C107" s="40"/>
      <c r="D107" s="84"/>
      <c r="E107" s="33"/>
      <c r="F107" s="35"/>
      <c r="G107" s="48"/>
      <c r="H107" s="48"/>
      <c r="I107" s="40"/>
      <c r="J107" s="121">
        <f>SUM(J108:J114)</f>
        <v>186.8</v>
      </c>
    </row>
    <row r="108" spans="1:10" ht="24" x14ac:dyDescent="0.2">
      <c r="A108" s="170"/>
      <c r="B108" s="165"/>
      <c r="C108" s="171" t="s">
        <v>543</v>
      </c>
      <c r="D108" s="173" t="s">
        <v>592</v>
      </c>
      <c r="E108" s="173" t="s">
        <v>453</v>
      </c>
      <c r="F108" s="180" t="s">
        <v>16</v>
      </c>
      <c r="G108" s="180">
        <v>1</v>
      </c>
      <c r="H108" s="217" t="s">
        <v>940</v>
      </c>
      <c r="I108" s="115" t="s">
        <v>8</v>
      </c>
      <c r="J108" s="110">
        <v>186.8</v>
      </c>
    </row>
    <row r="109" spans="1:10" x14ac:dyDescent="0.2">
      <c r="A109" s="170"/>
      <c r="B109" s="165"/>
      <c r="C109" s="171"/>
      <c r="D109" s="173"/>
      <c r="E109" s="173"/>
      <c r="F109" s="180"/>
      <c r="G109" s="180"/>
      <c r="H109" s="218"/>
      <c r="I109" s="115" t="s">
        <v>10</v>
      </c>
      <c r="J109" s="110"/>
    </row>
    <row r="110" spans="1:10" x14ac:dyDescent="0.2">
      <c r="A110" s="170"/>
      <c r="B110" s="165"/>
      <c r="C110" s="171"/>
      <c r="D110" s="173"/>
      <c r="E110" s="173"/>
      <c r="F110" s="180"/>
      <c r="G110" s="180"/>
      <c r="H110" s="219"/>
      <c r="I110" s="115" t="s">
        <v>11</v>
      </c>
      <c r="J110" s="110"/>
    </row>
    <row r="111" spans="1:10" ht="24" x14ac:dyDescent="0.2">
      <c r="A111" s="170"/>
      <c r="B111" s="165"/>
      <c r="C111" s="171"/>
      <c r="D111" s="173"/>
      <c r="E111" s="173" t="s">
        <v>287</v>
      </c>
      <c r="F111" s="180" t="s">
        <v>16</v>
      </c>
      <c r="G111" s="180">
        <v>1</v>
      </c>
      <c r="H111" s="217" t="s">
        <v>940</v>
      </c>
      <c r="I111" s="115" t="s">
        <v>12</v>
      </c>
      <c r="J111" s="110"/>
    </row>
    <row r="112" spans="1:10" x14ac:dyDescent="0.2">
      <c r="A112" s="170"/>
      <c r="B112" s="165"/>
      <c r="C112" s="171"/>
      <c r="D112" s="173"/>
      <c r="E112" s="173"/>
      <c r="F112" s="180"/>
      <c r="G112" s="180"/>
      <c r="H112" s="218"/>
      <c r="I112" s="115" t="s">
        <v>13</v>
      </c>
      <c r="J112" s="110"/>
    </row>
    <row r="113" spans="1:11" x14ac:dyDescent="0.2">
      <c r="A113" s="170"/>
      <c r="B113" s="165"/>
      <c r="C113" s="171"/>
      <c r="D113" s="173"/>
      <c r="E113" s="173"/>
      <c r="F113" s="180"/>
      <c r="G113" s="180"/>
      <c r="H113" s="218"/>
      <c r="I113" s="115" t="s">
        <v>14</v>
      </c>
      <c r="J113" s="110"/>
    </row>
    <row r="114" spans="1:11" x14ac:dyDescent="0.2">
      <c r="A114" s="170"/>
      <c r="B114" s="165"/>
      <c r="C114" s="171"/>
      <c r="D114" s="173"/>
      <c r="E114" s="173"/>
      <c r="F114" s="180"/>
      <c r="G114" s="180"/>
      <c r="H114" s="219"/>
      <c r="I114" s="115" t="s">
        <v>15</v>
      </c>
      <c r="J114" s="110"/>
      <c r="K114" s="31"/>
    </row>
    <row r="115" spans="1:11" ht="24" x14ac:dyDescent="0.2">
      <c r="A115" s="32" t="s">
        <v>268</v>
      </c>
      <c r="B115" s="114" t="s">
        <v>266</v>
      </c>
      <c r="C115" s="40"/>
      <c r="D115" s="84"/>
      <c r="E115" s="33"/>
      <c r="F115" s="35"/>
      <c r="G115" s="48"/>
      <c r="H115" s="48"/>
      <c r="I115" s="40"/>
      <c r="J115" s="121">
        <f>SUM(J116:J122)</f>
        <v>0</v>
      </c>
      <c r="K115" s="31"/>
    </row>
    <row r="116" spans="1:11" ht="24" x14ac:dyDescent="0.2">
      <c r="A116" s="170"/>
      <c r="B116" s="165"/>
      <c r="C116" s="171" t="s">
        <v>543</v>
      </c>
      <c r="D116" s="173" t="s">
        <v>592</v>
      </c>
      <c r="E116" s="173" t="s">
        <v>260</v>
      </c>
      <c r="F116" s="180" t="s">
        <v>6</v>
      </c>
      <c r="G116" s="180">
        <v>1</v>
      </c>
      <c r="H116" s="180" t="s">
        <v>940</v>
      </c>
      <c r="I116" s="115" t="s">
        <v>8</v>
      </c>
      <c r="J116" s="110"/>
      <c r="K116" s="30"/>
    </row>
    <row r="117" spans="1:11" x14ac:dyDescent="0.2">
      <c r="A117" s="170"/>
      <c r="B117" s="165"/>
      <c r="C117" s="171"/>
      <c r="D117" s="173"/>
      <c r="E117" s="173"/>
      <c r="F117" s="180"/>
      <c r="G117" s="180"/>
      <c r="H117" s="180"/>
      <c r="I117" s="115" t="s">
        <v>10</v>
      </c>
      <c r="J117" s="110"/>
    </row>
    <row r="118" spans="1:11" x14ac:dyDescent="0.2">
      <c r="A118" s="170"/>
      <c r="B118" s="165"/>
      <c r="C118" s="171"/>
      <c r="D118" s="173"/>
      <c r="E118" s="173"/>
      <c r="F118" s="180"/>
      <c r="G118" s="180"/>
      <c r="H118" s="180"/>
      <c r="I118" s="115" t="s">
        <v>11</v>
      </c>
      <c r="J118" s="110"/>
    </row>
    <row r="119" spans="1:11" ht="24" x14ac:dyDescent="0.2">
      <c r="A119" s="170"/>
      <c r="B119" s="165"/>
      <c r="C119" s="171"/>
      <c r="D119" s="173"/>
      <c r="E119" s="173" t="s">
        <v>425</v>
      </c>
      <c r="F119" s="180" t="s">
        <v>16</v>
      </c>
      <c r="G119" s="180">
        <v>1</v>
      </c>
      <c r="H119" s="180" t="s">
        <v>940</v>
      </c>
      <c r="I119" s="115" t="s">
        <v>12</v>
      </c>
      <c r="J119" s="110"/>
    </row>
    <row r="120" spans="1:11" x14ac:dyDescent="0.2">
      <c r="A120" s="170"/>
      <c r="B120" s="165"/>
      <c r="C120" s="171"/>
      <c r="D120" s="173"/>
      <c r="E120" s="173"/>
      <c r="F120" s="180"/>
      <c r="G120" s="180"/>
      <c r="H120" s="180"/>
      <c r="I120" s="115" t="s">
        <v>13</v>
      </c>
      <c r="J120" s="110"/>
    </row>
    <row r="121" spans="1:11" x14ac:dyDescent="0.2">
      <c r="A121" s="170"/>
      <c r="B121" s="165"/>
      <c r="C121" s="171"/>
      <c r="D121" s="173"/>
      <c r="E121" s="173"/>
      <c r="F121" s="180"/>
      <c r="G121" s="180"/>
      <c r="H121" s="180"/>
      <c r="I121" s="115" t="s">
        <v>14</v>
      </c>
      <c r="J121" s="110"/>
    </row>
    <row r="122" spans="1:11" x14ac:dyDescent="0.2">
      <c r="A122" s="170"/>
      <c r="B122" s="165"/>
      <c r="C122" s="171"/>
      <c r="D122" s="173"/>
      <c r="E122" s="173"/>
      <c r="F122" s="180"/>
      <c r="G122" s="180"/>
      <c r="H122" s="180"/>
      <c r="I122" s="115" t="s">
        <v>15</v>
      </c>
      <c r="J122" s="110"/>
      <c r="K122" s="31"/>
    </row>
    <row r="123" spans="1:11" ht="24" x14ac:dyDescent="0.2">
      <c r="A123" s="29" t="s">
        <v>264</v>
      </c>
      <c r="B123" s="116" t="s">
        <v>207</v>
      </c>
      <c r="C123" s="40"/>
      <c r="D123" s="84"/>
      <c r="E123" s="33"/>
      <c r="F123" s="35"/>
      <c r="G123" s="48"/>
      <c r="H123" s="48"/>
      <c r="I123" s="44"/>
      <c r="J123" s="121">
        <f>SUM(J124:J130)</f>
        <v>50</v>
      </c>
      <c r="K123" s="31"/>
    </row>
    <row r="124" spans="1:11" ht="24" x14ac:dyDescent="0.2">
      <c r="A124" s="170"/>
      <c r="B124" s="165"/>
      <c r="C124" s="171" t="s">
        <v>543</v>
      </c>
      <c r="D124" s="173" t="s">
        <v>207</v>
      </c>
      <c r="E124" s="173" t="s">
        <v>208</v>
      </c>
      <c r="F124" s="180" t="s">
        <v>16</v>
      </c>
      <c r="G124" s="180">
        <v>1</v>
      </c>
      <c r="H124" s="217" t="s">
        <v>940</v>
      </c>
      <c r="I124" s="115" t="s">
        <v>8</v>
      </c>
      <c r="J124" s="110">
        <v>50</v>
      </c>
      <c r="K124" s="31"/>
    </row>
    <row r="125" spans="1:11" x14ac:dyDescent="0.2">
      <c r="A125" s="170"/>
      <c r="B125" s="165"/>
      <c r="C125" s="171"/>
      <c r="D125" s="173"/>
      <c r="E125" s="173"/>
      <c r="F125" s="180"/>
      <c r="G125" s="180"/>
      <c r="H125" s="218"/>
      <c r="I125" s="115" t="s">
        <v>10</v>
      </c>
      <c r="J125" s="110"/>
      <c r="K125" s="30"/>
    </row>
    <row r="126" spans="1:11" x14ac:dyDescent="0.2">
      <c r="A126" s="170"/>
      <c r="B126" s="165"/>
      <c r="C126" s="171"/>
      <c r="D126" s="173"/>
      <c r="E126" s="173"/>
      <c r="F126" s="180"/>
      <c r="G126" s="180"/>
      <c r="H126" s="218"/>
      <c r="I126" s="115" t="s">
        <v>11</v>
      </c>
      <c r="J126" s="110"/>
    </row>
    <row r="127" spans="1:11" ht="24" x14ac:dyDescent="0.2">
      <c r="A127" s="170"/>
      <c r="B127" s="165"/>
      <c r="C127" s="171"/>
      <c r="D127" s="173"/>
      <c r="E127" s="173"/>
      <c r="F127" s="180"/>
      <c r="G127" s="180"/>
      <c r="H127" s="218"/>
      <c r="I127" s="115" t="s">
        <v>12</v>
      </c>
      <c r="J127" s="110"/>
    </row>
    <row r="128" spans="1:11" x14ac:dyDescent="0.2">
      <c r="A128" s="170"/>
      <c r="B128" s="165"/>
      <c r="C128" s="171"/>
      <c r="D128" s="173"/>
      <c r="E128" s="173"/>
      <c r="F128" s="180"/>
      <c r="G128" s="180"/>
      <c r="H128" s="218"/>
      <c r="I128" s="115" t="s">
        <v>13</v>
      </c>
      <c r="J128" s="110"/>
    </row>
    <row r="129" spans="1:10" x14ac:dyDescent="0.2">
      <c r="A129" s="170"/>
      <c r="B129" s="165"/>
      <c r="C129" s="171"/>
      <c r="D129" s="173"/>
      <c r="E129" s="173"/>
      <c r="F129" s="180"/>
      <c r="G129" s="180"/>
      <c r="H129" s="218"/>
      <c r="I129" s="115" t="s">
        <v>14</v>
      </c>
      <c r="J129" s="110"/>
    </row>
    <row r="130" spans="1:10" x14ac:dyDescent="0.2">
      <c r="A130" s="170"/>
      <c r="B130" s="165"/>
      <c r="C130" s="171"/>
      <c r="D130" s="173"/>
      <c r="E130" s="173"/>
      <c r="F130" s="180"/>
      <c r="G130" s="180"/>
      <c r="H130" s="219"/>
      <c r="I130" s="115" t="s">
        <v>15</v>
      </c>
      <c r="J130" s="110"/>
    </row>
    <row r="131" spans="1:10" ht="36" x14ac:dyDescent="0.2">
      <c r="A131" s="29" t="s">
        <v>269</v>
      </c>
      <c r="B131" s="116" t="s">
        <v>275</v>
      </c>
      <c r="C131" s="40"/>
      <c r="D131" s="84"/>
      <c r="E131" s="33"/>
      <c r="F131" s="35"/>
      <c r="G131" s="48"/>
      <c r="H131" s="48"/>
      <c r="I131" s="40"/>
      <c r="J131" s="121">
        <f>SUM(J132:J138)</f>
        <v>0</v>
      </c>
    </row>
    <row r="132" spans="1:10" ht="24" x14ac:dyDescent="0.2">
      <c r="A132" s="170"/>
      <c r="B132" s="165"/>
      <c r="C132" s="171" t="s">
        <v>497</v>
      </c>
      <c r="D132" s="173" t="s">
        <v>721</v>
      </c>
      <c r="E132" s="173" t="s">
        <v>270</v>
      </c>
      <c r="F132" s="180" t="s">
        <v>16</v>
      </c>
      <c r="G132" s="180">
        <v>0</v>
      </c>
      <c r="H132" s="217" t="s">
        <v>940</v>
      </c>
      <c r="I132" s="115" t="s">
        <v>8</v>
      </c>
      <c r="J132" s="110"/>
    </row>
    <row r="133" spans="1:10" x14ac:dyDescent="0.2">
      <c r="A133" s="170"/>
      <c r="B133" s="165"/>
      <c r="C133" s="171"/>
      <c r="D133" s="173"/>
      <c r="E133" s="173"/>
      <c r="F133" s="180"/>
      <c r="G133" s="180"/>
      <c r="H133" s="218"/>
      <c r="I133" s="115" t="s">
        <v>10</v>
      </c>
      <c r="J133" s="110"/>
    </row>
    <row r="134" spans="1:10" x14ac:dyDescent="0.2">
      <c r="A134" s="170"/>
      <c r="B134" s="165"/>
      <c r="C134" s="171"/>
      <c r="D134" s="173"/>
      <c r="E134" s="173"/>
      <c r="F134" s="180"/>
      <c r="G134" s="180"/>
      <c r="H134" s="218"/>
      <c r="I134" s="115" t="s">
        <v>11</v>
      </c>
      <c r="J134" s="110"/>
    </row>
    <row r="135" spans="1:10" ht="24" x14ac:dyDescent="0.2">
      <c r="A135" s="170"/>
      <c r="B135" s="165"/>
      <c r="C135" s="171"/>
      <c r="D135" s="173"/>
      <c r="E135" s="173"/>
      <c r="F135" s="180"/>
      <c r="G135" s="180"/>
      <c r="H135" s="218"/>
      <c r="I135" s="115" t="s">
        <v>12</v>
      </c>
      <c r="J135" s="110"/>
    </row>
    <row r="136" spans="1:10" x14ac:dyDescent="0.2">
      <c r="A136" s="170"/>
      <c r="B136" s="165"/>
      <c r="C136" s="171"/>
      <c r="D136" s="173"/>
      <c r="E136" s="173"/>
      <c r="F136" s="180"/>
      <c r="G136" s="180"/>
      <c r="H136" s="218"/>
      <c r="I136" s="115" t="s">
        <v>13</v>
      </c>
      <c r="J136" s="110"/>
    </row>
    <row r="137" spans="1:10" x14ac:dyDescent="0.2">
      <c r="A137" s="170"/>
      <c r="B137" s="165"/>
      <c r="C137" s="171"/>
      <c r="D137" s="173"/>
      <c r="E137" s="173"/>
      <c r="F137" s="180"/>
      <c r="G137" s="180"/>
      <c r="H137" s="218"/>
      <c r="I137" s="115" t="s">
        <v>14</v>
      </c>
      <c r="J137" s="110"/>
    </row>
    <row r="138" spans="1:10" x14ac:dyDescent="0.2">
      <c r="A138" s="170"/>
      <c r="B138" s="165"/>
      <c r="C138" s="171"/>
      <c r="D138" s="173"/>
      <c r="E138" s="173"/>
      <c r="F138" s="180"/>
      <c r="G138" s="180"/>
      <c r="H138" s="219"/>
      <c r="I138" s="115" t="s">
        <v>15</v>
      </c>
      <c r="J138" s="110"/>
    </row>
    <row r="139" spans="1:10" ht="24" x14ac:dyDescent="0.2">
      <c r="A139" s="29" t="s">
        <v>271</v>
      </c>
      <c r="B139" s="116" t="s">
        <v>276</v>
      </c>
      <c r="C139" s="40"/>
      <c r="D139" s="84"/>
      <c r="E139" s="33"/>
      <c r="F139" s="35"/>
      <c r="G139" s="48"/>
      <c r="H139" s="48"/>
      <c r="I139" s="40"/>
      <c r="J139" s="121">
        <f>SUM(J140:J146)</f>
        <v>0</v>
      </c>
    </row>
    <row r="140" spans="1:10" ht="24" x14ac:dyDescent="0.2">
      <c r="A140" s="170"/>
      <c r="B140" s="165"/>
      <c r="C140" s="171" t="s">
        <v>497</v>
      </c>
      <c r="D140" s="173" t="s">
        <v>597</v>
      </c>
      <c r="E140" s="173" t="s">
        <v>270</v>
      </c>
      <c r="F140" s="180" t="s">
        <v>16</v>
      </c>
      <c r="G140" s="180">
        <v>0</v>
      </c>
      <c r="H140" s="180" t="s">
        <v>881</v>
      </c>
      <c r="I140" s="115" t="s">
        <v>8</v>
      </c>
      <c r="J140" s="110"/>
    </row>
    <row r="141" spans="1:10" x14ac:dyDescent="0.2">
      <c r="A141" s="170"/>
      <c r="B141" s="165"/>
      <c r="C141" s="171"/>
      <c r="D141" s="173"/>
      <c r="E141" s="173"/>
      <c r="F141" s="180"/>
      <c r="G141" s="180"/>
      <c r="H141" s="180"/>
      <c r="I141" s="115" t="s">
        <v>10</v>
      </c>
      <c r="J141" s="110"/>
    </row>
    <row r="142" spans="1:10" x14ac:dyDescent="0.2">
      <c r="A142" s="170"/>
      <c r="B142" s="165"/>
      <c r="C142" s="171"/>
      <c r="D142" s="173"/>
      <c r="E142" s="173"/>
      <c r="F142" s="180"/>
      <c r="G142" s="180"/>
      <c r="H142" s="180"/>
      <c r="I142" s="115" t="s">
        <v>11</v>
      </c>
      <c r="J142" s="110"/>
    </row>
    <row r="143" spans="1:10" ht="24" x14ac:dyDescent="0.2">
      <c r="A143" s="170"/>
      <c r="B143" s="165"/>
      <c r="C143" s="171"/>
      <c r="D143" s="173"/>
      <c r="E143" s="173"/>
      <c r="F143" s="180"/>
      <c r="G143" s="180"/>
      <c r="H143" s="180"/>
      <c r="I143" s="115" t="s">
        <v>12</v>
      </c>
      <c r="J143" s="110"/>
    </row>
    <row r="144" spans="1:10" x14ac:dyDescent="0.2">
      <c r="A144" s="170"/>
      <c r="B144" s="165"/>
      <c r="C144" s="171"/>
      <c r="D144" s="173"/>
      <c r="E144" s="173"/>
      <c r="F144" s="180"/>
      <c r="G144" s="180"/>
      <c r="H144" s="180"/>
      <c r="I144" s="115" t="s">
        <v>13</v>
      </c>
      <c r="J144" s="110"/>
    </row>
    <row r="145" spans="1:10" x14ac:dyDescent="0.2">
      <c r="A145" s="170"/>
      <c r="B145" s="165"/>
      <c r="C145" s="171"/>
      <c r="D145" s="173"/>
      <c r="E145" s="173"/>
      <c r="F145" s="180"/>
      <c r="G145" s="180"/>
      <c r="H145" s="180"/>
      <c r="I145" s="115" t="s">
        <v>14</v>
      </c>
      <c r="J145" s="110"/>
    </row>
    <row r="146" spans="1:10" x14ac:dyDescent="0.2">
      <c r="A146" s="170"/>
      <c r="B146" s="165"/>
      <c r="C146" s="171"/>
      <c r="D146" s="173"/>
      <c r="E146" s="173"/>
      <c r="F146" s="180"/>
      <c r="G146" s="180"/>
      <c r="H146" s="180"/>
      <c r="I146" s="115" t="s">
        <v>15</v>
      </c>
      <c r="J146" s="110"/>
    </row>
    <row r="147" spans="1:10" ht="24" x14ac:dyDescent="0.2">
      <c r="A147" s="29" t="s">
        <v>272</v>
      </c>
      <c r="B147" s="116" t="s">
        <v>277</v>
      </c>
      <c r="C147" s="40"/>
      <c r="D147" s="84"/>
      <c r="E147" s="33"/>
      <c r="F147" s="35"/>
      <c r="G147" s="48"/>
      <c r="H147" s="48"/>
      <c r="I147" s="40"/>
      <c r="J147" s="121">
        <f>SUM(J148:J154)</f>
        <v>0</v>
      </c>
    </row>
    <row r="148" spans="1:10" ht="24" x14ac:dyDescent="0.2">
      <c r="A148" s="170"/>
      <c r="B148" s="165"/>
      <c r="C148" s="171" t="s">
        <v>497</v>
      </c>
      <c r="D148" s="173" t="s">
        <v>591</v>
      </c>
      <c r="E148" s="173" t="s">
        <v>270</v>
      </c>
      <c r="F148" s="180" t="s">
        <v>16</v>
      </c>
      <c r="G148" s="180">
        <v>1</v>
      </c>
      <c r="H148" s="180" t="s">
        <v>940</v>
      </c>
      <c r="I148" s="115" t="s">
        <v>8</v>
      </c>
      <c r="J148" s="110"/>
    </row>
    <row r="149" spans="1:10" x14ac:dyDescent="0.2">
      <c r="A149" s="170"/>
      <c r="B149" s="165"/>
      <c r="C149" s="171"/>
      <c r="D149" s="173"/>
      <c r="E149" s="173"/>
      <c r="F149" s="180"/>
      <c r="G149" s="180"/>
      <c r="H149" s="180"/>
      <c r="I149" s="115" t="s">
        <v>10</v>
      </c>
      <c r="J149" s="110"/>
    </row>
    <row r="150" spans="1:10" x14ac:dyDescent="0.2">
      <c r="A150" s="170"/>
      <c r="B150" s="165"/>
      <c r="C150" s="171"/>
      <c r="D150" s="173"/>
      <c r="E150" s="173"/>
      <c r="F150" s="180"/>
      <c r="G150" s="180"/>
      <c r="H150" s="180"/>
      <c r="I150" s="115" t="s">
        <v>11</v>
      </c>
      <c r="J150" s="110"/>
    </row>
    <row r="151" spans="1:10" ht="24" x14ac:dyDescent="0.2">
      <c r="A151" s="170"/>
      <c r="B151" s="165"/>
      <c r="C151" s="171"/>
      <c r="D151" s="173"/>
      <c r="E151" s="173"/>
      <c r="F151" s="180"/>
      <c r="G151" s="180"/>
      <c r="H151" s="180"/>
      <c r="I151" s="115" t="s">
        <v>12</v>
      </c>
      <c r="J151" s="110"/>
    </row>
    <row r="152" spans="1:10" x14ac:dyDescent="0.2">
      <c r="A152" s="170"/>
      <c r="B152" s="165"/>
      <c r="C152" s="171"/>
      <c r="D152" s="173"/>
      <c r="E152" s="173"/>
      <c r="F152" s="180"/>
      <c r="G152" s="180"/>
      <c r="H152" s="180"/>
      <c r="I152" s="115" t="s">
        <v>13</v>
      </c>
      <c r="J152" s="110"/>
    </row>
    <row r="153" spans="1:10" x14ac:dyDescent="0.2">
      <c r="A153" s="170"/>
      <c r="B153" s="165"/>
      <c r="C153" s="171"/>
      <c r="D153" s="173"/>
      <c r="E153" s="173"/>
      <c r="F153" s="180"/>
      <c r="G153" s="180"/>
      <c r="H153" s="180"/>
      <c r="I153" s="115" t="s">
        <v>14</v>
      </c>
      <c r="J153" s="110"/>
    </row>
    <row r="154" spans="1:10" x14ac:dyDescent="0.2">
      <c r="A154" s="170"/>
      <c r="B154" s="165"/>
      <c r="C154" s="171"/>
      <c r="D154" s="173"/>
      <c r="E154" s="173"/>
      <c r="F154" s="180"/>
      <c r="G154" s="180"/>
      <c r="H154" s="180"/>
      <c r="I154" s="115" t="s">
        <v>15</v>
      </c>
      <c r="J154" s="110"/>
    </row>
    <row r="155" spans="1:10" x14ac:dyDescent="0.2">
      <c r="A155" s="120" t="s">
        <v>209</v>
      </c>
      <c r="B155" s="209" t="s">
        <v>432</v>
      </c>
      <c r="C155" s="209"/>
      <c r="D155" s="209"/>
      <c r="E155" s="209"/>
      <c r="F155" s="209"/>
      <c r="G155" s="209"/>
      <c r="H155" s="209"/>
      <c r="I155" s="209"/>
      <c r="J155" s="210"/>
    </row>
    <row r="156" spans="1:10" ht="24" x14ac:dyDescent="0.2">
      <c r="A156" s="27" t="s">
        <v>256</v>
      </c>
      <c r="B156" s="116" t="s">
        <v>278</v>
      </c>
      <c r="C156" s="40"/>
      <c r="D156" s="86"/>
      <c r="E156" s="128"/>
      <c r="F156" s="129"/>
      <c r="G156" s="130"/>
      <c r="H156" s="130"/>
      <c r="I156" s="40"/>
      <c r="J156" s="121">
        <f>SUM(J157:J163)</f>
        <v>5</v>
      </c>
    </row>
    <row r="157" spans="1:10" ht="24" x14ac:dyDescent="0.2">
      <c r="A157" s="170"/>
      <c r="B157" s="165"/>
      <c r="C157" s="171" t="s">
        <v>543</v>
      </c>
      <c r="D157" s="178" t="s">
        <v>598</v>
      </c>
      <c r="E157" s="173" t="s">
        <v>261</v>
      </c>
      <c r="F157" s="180" t="s">
        <v>16</v>
      </c>
      <c r="G157" s="180">
        <v>1</v>
      </c>
      <c r="H157" s="180" t="s">
        <v>918</v>
      </c>
      <c r="I157" s="115" t="s">
        <v>8</v>
      </c>
      <c r="J157" s="110">
        <v>5</v>
      </c>
    </row>
    <row r="158" spans="1:10" x14ac:dyDescent="0.2">
      <c r="A158" s="170"/>
      <c r="B158" s="165"/>
      <c r="C158" s="171"/>
      <c r="D158" s="178"/>
      <c r="E158" s="173"/>
      <c r="F158" s="180"/>
      <c r="G158" s="180"/>
      <c r="H158" s="180"/>
      <c r="I158" s="115" t="s">
        <v>10</v>
      </c>
      <c r="J158" s="110"/>
    </row>
    <row r="159" spans="1:10" x14ac:dyDescent="0.2">
      <c r="A159" s="170"/>
      <c r="B159" s="165"/>
      <c r="C159" s="171"/>
      <c r="D159" s="178"/>
      <c r="E159" s="173"/>
      <c r="F159" s="180"/>
      <c r="G159" s="180"/>
      <c r="H159" s="180"/>
      <c r="I159" s="115" t="s">
        <v>11</v>
      </c>
      <c r="J159" s="110"/>
    </row>
    <row r="160" spans="1:10" ht="24" x14ac:dyDescent="0.2">
      <c r="A160" s="170"/>
      <c r="B160" s="165"/>
      <c r="C160" s="171"/>
      <c r="D160" s="178"/>
      <c r="E160" s="173"/>
      <c r="F160" s="180"/>
      <c r="G160" s="180"/>
      <c r="H160" s="180"/>
      <c r="I160" s="115" t="s">
        <v>12</v>
      </c>
      <c r="J160" s="110"/>
    </row>
    <row r="161" spans="1:10" x14ac:dyDescent="0.2">
      <c r="A161" s="170"/>
      <c r="B161" s="165"/>
      <c r="C161" s="171"/>
      <c r="D161" s="178"/>
      <c r="E161" s="173"/>
      <c r="F161" s="180"/>
      <c r="G161" s="180"/>
      <c r="H161" s="180"/>
      <c r="I161" s="115" t="s">
        <v>13</v>
      </c>
      <c r="J161" s="110"/>
    </row>
    <row r="162" spans="1:10" x14ac:dyDescent="0.2">
      <c r="A162" s="170"/>
      <c r="B162" s="165"/>
      <c r="C162" s="171"/>
      <c r="D162" s="178"/>
      <c r="E162" s="173"/>
      <c r="F162" s="180"/>
      <c r="G162" s="180"/>
      <c r="H162" s="180"/>
      <c r="I162" s="115" t="s">
        <v>14</v>
      </c>
      <c r="J162" s="110"/>
    </row>
    <row r="163" spans="1:10" x14ac:dyDescent="0.2">
      <c r="A163" s="170"/>
      <c r="B163" s="165"/>
      <c r="C163" s="171"/>
      <c r="D163" s="178"/>
      <c r="E163" s="173"/>
      <c r="F163" s="180"/>
      <c r="G163" s="180"/>
      <c r="H163" s="180"/>
      <c r="I163" s="115" t="s">
        <v>15</v>
      </c>
      <c r="J163" s="110"/>
    </row>
    <row r="164" spans="1:10" ht="24" x14ac:dyDescent="0.2">
      <c r="A164" s="27" t="s">
        <v>210</v>
      </c>
      <c r="B164" s="116" t="s">
        <v>212</v>
      </c>
      <c r="C164" s="40"/>
      <c r="D164" s="86"/>
      <c r="E164" s="128"/>
      <c r="F164" s="129"/>
      <c r="G164" s="48"/>
      <c r="H164" s="48"/>
      <c r="I164" s="40"/>
      <c r="J164" s="121">
        <f>SUM(J165:J171)</f>
        <v>8</v>
      </c>
    </row>
    <row r="165" spans="1:10" ht="24" x14ac:dyDescent="0.2">
      <c r="A165" s="170"/>
      <c r="B165" s="165"/>
      <c r="C165" s="171" t="s">
        <v>497</v>
      </c>
      <c r="D165" s="173" t="s">
        <v>598</v>
      </c>
      <c r="E165" s="173" t="s">
        <v>213</v>
      </c>
      <c r="F165" s="180" t="s">
        <v>16</v>
      </c>
      <c r="G165" s="180">
        <v>30</v>
      </c>
      <c r="H165" s="180" t="s">
        <v>918</v>
      </c>
      <c r="I165" s="115" t="s">
        <v>8</v>
      </c>
      <c r="J165" s="110">
        <v>8</v>
      </c>
    </row>
    <row r="166" spans="1:10" x14ac:dyDescent="0.2">
      <c r="A166" s="170"/>
      <c r="B166" s="165"/>
      <c r="C166" s="171"/>
      <c r="D166" s="173"/>
      <c r="E166" s="173"/>
      <c r="F166" s="180"/>
      <c r="G166" s="180"/>
      <c r="H166" s="180"/>
      <c r="I166" s="115" t="s">
        <v>10</v>
      </c>
      <c r="J166" s="110"/>
    </row>
    <row r="167" spans="1:10" x14ac:dyDescent="0.2">
      <c r="A167" s="170"/>
      <c r="B167" s="165"/>
      <c r="C167" s="171"/>
      <c r="D167" s="173"/>
      <c r="E167" s="173"/>
      <c r="F167" s="180"/>
      <c r="G167" s="180"/>
      <c r="H167" s="180"/>
      <c r="I167" s="115" t="s">
        <v>11</v>
      </c>
      <c r="J167" s="110"/>
    </row>
    <row r="168" spans="1:10" ht="24" x14ac:dyDescent="0.2">
      <c r="A168" s="170"/>
      <c r="B168" s="165"/>
      <c r="C168" s="171"/>
      <c r="D168" s="173"/>
      <c r="E168" s="173"/>
      <c r="F168" s="180"/>
      <c r="G168" s="180"/>
      <c r="H168" s="180"/>
      <c r="I168" s="115" t="s">
        <v>12</v>
      </c>
      <c r="J168" s="110"/>
    </row>
    <row r="169" spans="1:10" x14ac:dyDescent="0.2">
      <c r="A169" s="170"/>
      <c r="B169" s="165"/>
      <c r="C169" s="171"/>
      <c r="D169" s="173"/>
      <c r="E169" s="173"/>
      <c r="F169" s="180"/>
      <c r="G169" s="180"/>
      <c r="H169" s="180"/>
      <c r="I169" s="115" t="s">
        <v>13</v>
      </c>
      <c r="J169" s="110"/>
    </row>
    <row r="170" spans="1:10" x14ac:dyDescent="0.2">
      <c r="A170" s="170"/>
      <c r="B170" s="165"/>
      <c r="C170" s="171"/>
      <c r="D170" s="173"/>
      <c r="E170" s="173"/>
      <c r="F170" s="180"/>
      <c r="G170" s="180"/>
      <c r="H170" s="180"/>
      <c r="I170" s="115" t="s">
        <v>14</v>
      </c>
      <c r="J170" s="110"/>
    </row>
    <row r="171" spans="1:10" x14ac:dyDescent="0.2">
      <c r="A171" s="170"/>
      <c r="B171" s="165"/>
      <c r="C171" s="171"/>
      <c r="D171" s="173"/>
      <c r="E171" s="173"/>
      <c r="F171" s="180"/>
      <c r="G171" s="180"/>
      <c r="H171" s="180"/>
      <c r="I171" s="115" t="s">
        <v>15</v>
      </c>
      <c r="J171" s="110"/>
    </row>
    <row r="172" spans="1:10" ht="24" x14ac:dyDescent="0.2">
      <c r="A172" s="27" t="s">
        <v>211</v>
      </c>
      <c r="B172" s="116" t="s">
        <v>214</v>
      </c>
      <c r="C172" s="40"/>
      <c r="D172" s="86"/>
      <c r="E172" s="33"/>
      <c r="F172" s="35"/>
      <c r="G172" s="48"/>
      <c r="H172" s="48"/>
      <c r="I172" s="40"/>
      <c r="J172" s="121">
        <f>SUM(J173:J179)</f>
        <v>0</v>
      </c>
    </row>
    <row r="173" spans="1:10" ht="24" x14ac:dyDescent="0.2">
      <c r="A173" s="170"/>
      <c r="B173" s="165"/>
      <c r="C173" s="171" t="s">
        <v>497</v>
      </c>
      <c r="D173" s="173" t="s">
        <v>598</v>
      </c>
      <c r="E173" s="173" t="s">
        <v>262</v>
      </c>
      <c r="F173" s="180" t="s">
        <v>175</v>
      </c>
      <c r="G173" s="180">
        <v>0</v>
      </c>
      <c r="H173" s="180" t="s">
        <v>881</v>
      </c>
      <c r="I173" s="115" t="s">
        <v>8</v>
      </c>
      <c r="J173" s="126"/>
    </row>
    <row r="174" spans="1:10" x14ac:dyDescent="0.2">
      <c r="A174" s="170"/>
      <c r="B174" s="165"/>
      <c r="C174" s="171"/>
      <c r="D174" s="173"/>
      <c r="E174" s="173"/>
      <c r="F174" s="180"/>
      <c r="G174" s="180"/>
      <c r="H174" s="180"/>
      <c r="I174" s="115" t="s">
        <v>10</v>
      </c>
      <c r="J174" s="110"/>
    </row>
    <row r="175" spans="1:10" x14ac:dyDescent="0.2">
      <c r="A175" s="170"/>
      <c r="B175" s="165"/>
      <c r="C175" s="171"/>
      <c r="D175" s="173"/>
      <c r="E175" s="173"/>
      <c r="F175" s="180"/>
      <c r="G175" s="180"/>
      <c r="H175" s="180"/>
      <c r="I175" s="115" t="s">
        <v>11</v>
      </c>
      <c r="J175" s="110"/>
    </row>
    <row r="176" spans="1:10" ht="24" x14ac:dyDescent="0.2">
      <c r="A176" s="170"/>
      <c r="B176" s="165"/>
      <c r="C176" s="171"/>
      <c r="D176" s="173"/>
      <c r="E176" s="173"/>
      <c r="F176" s="180"/>
      <c r="G176" s="180"/>
      <c r="H176" s="180"/>
      <c r="I176" s="115" t="s">
        <v>12</v>
      </c>
      <c r="J176" s="110"/>
    </row>
    <row r="177" spans="1:10" x14ac:dyDescent="0.2">
      <c r="A177" s="170"/>
      <c r="B177" s="165"/>
      <c r="C177" s="171"/>
      <c r="D177" s="173"/>
      <c r="E177" s="173"/>
      <c r="F177" s="180"/>
      <c r="G177" s="180"/>
      <c r="H177" s="180"/>
      <c r="I177" s="115" t="s">
        <v>13</v>
      </c>
      <c r="J177" s="110"/>
    </row>
    <row r="178" spans="1:10" x14ac:dyDescent="0.2">
      <c r="A178" s="170"/>
      <c r="B178" s="165"/>
      <c r="C178" s="171"/>
      <c r="D178" s="173"/>
      <c r="E178" s="173"/>
      <c r="F178" s="180"/>
      <c r="G178" s="180"/>
      <c r="H178" s="180"/>
      <c r="I178" s="115" t="s">
        <v>14</v>
      </c>
      <c r="J178" s="110"/>
    </row>
    <row r="179" spans="1:10" x14ac:dyDescent="0.2">
      <c r="A179" s="170"/>
      <c r="B179" s="165"/>
      <c r="C179" s="171"/>
      <c r="D179" s="173"/>
      <c r="E179" s="173"/>
      <c r="F179" s="180"/>
      <c r="G179" s="180"/>
      <c r="H179" s="180"/>
      <c r="I179" s="115" t="s">
        <v>15</v>
      </c>
      <c r="J179" s="110"/>
    </row>
    <row r="180" spans="1:10" ht="24" x14ac:dyDescent="0.2">
      <c r="A180" s="27" t="s">
        <v>280</v>
      </c>
      <c r="B180" s="116" t="s">
        <v>279</v>
      </c>
      <c r="C180" s="40"/>
      <c r="D180" s="86"/>
      <c r="E180" s="33"/>
      <c r="F180" s="35"/>
      <c r="G180" s="48"/>
      <c r="H180" s="48"/>
      <c r="I180" s="40"/>
      <c r="J180" s="121">
        <f>SUM(J181:J187)</f>
        <v>108</v>
      </c>
    </row>
    <row r="181" spans="1:10" ht="24" x14ac:dyDescent="0.2">
      <c r="A181" s="170"/>
      <c r="B181" s="165"/>
      <c r="C181" s="171" t="s">
        <v>497</v>
      </c>
      <c r="D181" s="173" t="s">
        <v>723</v>
      </c>
      <c r="E181" s="173" t="s">
        <v>288</v>
      </c>
      <c r="F181" s="180" t="s">
        <v>16</v>
      </c>
      <c r="G181" s="180">
        <v>4</v>
      </c>
      <c r="H181" s="180" t="s">
        <v>918</v>
      </c>
      <c r="I181" s="115" t="s">
        <v>8</v>
      </c>
      <c r="J181" s="110">
        <v>108</v>
      </c>
    </row>
    <row r="182" spans="1:10" x14ac:dyDescent="0.2">
      <c r="A182" s="170"/>
      <c r="B182" s="165"/>
      <c r="C182" s="171"/>
      <c r="D182" s="173"/>
      <c r="E182" s="173"/>
      <c r="F182" s="180"/>
      <c r="G182" s="180"/>
      <c r="H182" s="180"/>
      <c r="I182" s="115" t="s">
        <v>10</v>
      </c>
      <c r="J182" s="110"/>
    </row>
    <row r="183" spans="1:10" x14ac:dyDescent="0.2">
      <c r="A183" s="170"/>
      <c r="B183" s="165"/>
      <c r="C183" s="171"/>
      <c r="D183" s="173"/>
      <c r="E183" s="173"/>
      <c r="F183" s="180"/>
      <c r="G183" s="180"/>
      <c r="H183" s="180"/>
      <c r="I183" s="115" t="s">
        <v>11</v>
      </c>
      <c r="J183" s="110"/>
    </row>
    <row r="184" spans="1:10" ht="24" x14ac:dyDescent="0.2">
      <c r="A184" s="170"/>
      <c r="B184" s="165"/>
      <c r="C184" s="171"/>
      <c r="D184" s="173"/>
      <c r="E184" s="173"/>
      <c r="F184" s="180"/>
      <c r="G184" s="180"/>
      <c r="H184" s="180"/>
      <c r="I184" s="115" t="s">
        <v>12</v>
      </c>
      <c r="J184" s="110"/>
    </row>
    <row r="185" spans="1:10" x14ac:dyDescent="0.2">
      <c r="A185" s="170"/>
      <c r="B185" s="165"/>
      <c r="C185" s="171"/>
      <c r="D185" s="173" t="s">
        <v>599</v>
      </c>
      <c r="E185" s="173" t="s">
        <v>722</v>
      </c>
      <c r="F185" s="180" t="s">
        <v>16</v>
      </c>
      <c r="G185" s="180"/>
      <c r="H185" s="180" t="s">
        <v>918</v>
      </c>
      <c r="I185" s="115" t="s">
        <v>13</v>
      </c>
      <c r="J185" s="110"/>
    </row>
    <row r="186" spans="1:10" x14ac:dyDescent="0.2">
      <c r="A186" s="170"/>
      <c r="B186" s="165"/>
      <c r="C186" s="171"/>
      <c r="D186" s="173"/>
      <c r="E186" s="173"/>
      <c r="F186" s="180"/>
      <c r="G186" s="180"/>
      <c r="H186" s="180"/>
      <c r="I186" s="115" t="s">
        <v>14</v>
      </c>
      <c r="J186" s="110"/>
    </row>
    <row r="187" spans="1:10" x14ac:dyDescent="0.2">
      <c r="A187" s="170"/>
      <c r="B187" s="165"/>
      <c r="C187" s="171"/>
      <c r="D187" s="173"/>
      <c r="E187" s="173"/>
      <c r="F187" s="180"/>
      <c r="G187" s="180"/>
      <c r="H187" s="180"/>
      <c r="I187" s="115" t="s">
        <v>15</v>
      </c>
      <c r="J187" s="110"/>
    </row>
    <row r="188" spans="1:10" ht="24" x14ac:dyDescent="0.2">
      <c r="A188" s="39" t="s">
        <v>429</v>
      </c>
      <c r="B188" s="41" t="s">
        <v>430</v>
      </c>
      <c r="C188" s="40"/>
      <c r="D188" s="43"/>
      <c r="E188" s="33"/>
      <c r="F188" s="42"/>
      <c r="G188" s="46"/>
      <c r="H188" s="46"/>
      <c r="I188" s="40"/>
      <c r="J188" s="121">
        <f t="shared" ref="J188" si="1">SUM(J189:J195)</f>
        <v>383.2</v>
      </c>
    </row>
    <row r="189" spans="1:10" ht="24" x14ac:dyDescent="0.2">
      <c r="A189" s="170"/>
      <c r="B189" s="165"/>
      <c r="C189" s="171" t="s">
        <v>543</v>
      </c>
      <c r="D189" s="178" t="s">
        <v>725</v>
      </c>
      <c r="E189" s="173" t="s">
        <v>431</v>
      </c>
      <c r="F189" s="180" t="s">
        <v>16</v>
      </c>
      <c r="G189" s="180">
        <v>5</v>
      </c>
      <c r="H189" s="180" t="s">
        <v>940</v>
      </c>
      <c r="I189" s="115" t="s">
        <v>8</v>
      </c>
      <c r="J189" s="110">
        <v>383.2</v>
      </c>
    </row>
    <row r="190" spans="1:10" x14ac:dyDescent="0.2">
      <c r="A190" s="170"/>
      <c r="B190" s="165"/>
      <c r="C190" s="171"/>
      <c r="D190" s="178"/>
      <c r="E190" s="173"/>
      <c r="F190" s="180"/>
      <c r="G190" s="180"/>
      <c r="H190" s="180"/>
      <c r="I190" s="115" t="s">
        <v>10</v>
      </c>
      <c r="J190" s="110"/>
    </row>
    <row r="191" spans="1:10" x14ac:dyDescent="0.2">
      <c r="A191" s="170"/>
      <c r="B191" s="165"/>
      <c r="C191" s="171"/>
      <c r="D191" s="178"/>
      <c r="E191" s="173"/>
      <c r="F191" s="180"/>
      <c r="G191" s="180"/>
      <c r="H191" s="180"/>
      <c r="I191" s="115" t="s">
        <v>11</v>
      </c>
      <c r="J191" s="110"/>
    </row>
    <row r="192" spans="1:10" ht="24" x14ac:dyDescent="0.2">
      <c r="A192" s="170"/>
      <c r="B192" s="165"/>
      <c r="C192" s="171"/>
      <c r="D192" s="178"/>
      <c r="E192" s="173"/>
      <c r="F192" s="180"/>
      <c r="G192" s="180"/>
      <c r="H192" s="180"/>
      <c r="I192" s="115" t="s">
        <v>12</v>
      </c>
      <c r="J192" s="110"/>
    </row>
    <row r="193" spans="1:10" x14ac:dyDescent="0.2">
      <c r="A193" s="170"/>
      <c r="B193" s="165"/>
      <c r="C193" s="171"/>
      <c r="D193" s="178"/>
      <c r="E193" s="173"/>
      <c r="F193" s="180"/>
      <c r="G193" s="180"/>
      <c r="H193" s="180"/>
      <c r="I193" s="115" t="s">
        <v>13</v>
      </c>
      <c r="J193" s="110"/>
    </row>
    <row r="194" spans="1:10" x14ac:dyDescent="0.2">
      <c r="A194" s="170"/>
      <c r="B194" s="165"/>
      <c r="C194" s="171"/>
      <c r="D194" s="178"/>
      <c r="E194" s="173"/>
      <c r="F194" s="180"/>
      <c r="G194" s="180"/>
      <c r="H194" s="180"/>
      <c r="I194" s="115" t="s">
        <v>14</v>
      </c>
      <c r="J194" s="110"/>
    </row>
    <row r="195" spans="1:10" x14ac:dyDescent="0.2">
      <c r="A195" s="170"/>
      <c r="B195" s="165"/>
      <c r="C195" s="171"/>
      <c r="D195" s="178"/>
      <c r="E195" s="173"/>
      <c r="F195" s="180"/>
      <c r="G195" s="180"/>
      <c r="H195" s="180"/>
      <c r="I195" s="115" t="s">
        <v>15</v>
      </c>
      <c r="J195" s="110"/>
    </row>
    <row r="196" spans="1:10" x14ac:dyDescent="0.2">
      <c r="A196" s="120" t="s">
        <v>257</v>
      </c>
      <c r="B196" s="209" t="s">
        <v>265</v>
      </c>
      <c r="C196" s="209"/>
      <c r="D196" s="209"/>
      <c r="E196" s="209"/>
      <c r="F196" s="209"/>
      <c r="G196" s="209"/>
      <c r="H196" s="209"/>
      <c r="I196" s="209"/>
      <c r="J196" s="210"/>
    </row>
    <row r="197" spans="1:10" ht="36" x14ac:dyDescent="0.2">
      <c r="A197" s="32" t="s">
        <v>258</v>
      </c>
      <c r="B197" s="114" t="s">
        <v>215</v>
      </c>
      <c r="C197" s="40"/>
      <c r="D197" s="84"/>
      <c r="E197" s="33"/>
      <c r="F197" s="35"/>
      <c r="G197" s="48"/>
      <c r="H197" s="48"/>
      <c r="I197" s="40"/>
      <c r="J197" s="121">
        <f>SUM(J198:J204)</f>
        <v>38</v>
      </c>
    </row>
    <row r="198" spans="1:10" ht="24" x14ac:dyDescent="0.2">
      <c r="A198" s="170"/>
      <c r="B198" s="165"/>
      <c r="C198" s="171" t="s">
        <v>543</v>
      </c>
      <c r="D198" s="173" t="s">
        <v>600</v>
      </c>
      <c r="E198" s="173" t="s">
        <v>216</v>
      </c>
      <c r="F198" s="180" t="s">
        <v>16</v>
      </c>
      <c r="G198" s="180">
        <v>2</v>
      </c>
      <c r="H198" s="217" t="s">
        <v>940</v>
      </c>
      <c r="I198" s="115" t="s">
        <v>8</v>
      </c>
      <c r="J198" s="110">
        <v>38</v>
      </c>
    </row>
    <row r="199" spans="1:10" x14ac:dyDescent="0.2">
      <c r="A199" s="170"/>
      <c r="B199" s="165"/>
      <c r="C199" s="171"/>
      <c r="D199" s="173"/>
      <c r="E199" s="173"/>
      <c r="F199" s="180"/>
      <c r="G199" s="180"/>
      <c r="H199" s="218"/>
      <c r="I199" s="115" t="s">
        <v>10</v>
      </c>
      <c r="J199" s="110"/>
    </row>
    <row r="200" spans="1:10" x14ac:dyDescent="0.2">
      <c r="A200" s="170"/>
      <c r="B200" s="165"/>
      <c r="C200" s="171"/>
      <c r="D200" s="173"/>
      <c r="E200" s="173"/>
      <c r="F200" s="180"/>
      <c r="G200" s="180"/>
      <c r="H200" s="219"/>
      <c r="I200" s="115" t="s">
        <v>11</v>
      </c>
      <c r="J200" s="110"/>
    </row>
    <row r="201" spans="1:10" ht="24" x14ac:dyDescent="0.2">
      <c r="A201" s="170"/>
      <c r="B201" s="165"/>
      <c r="C201" s="171"/>
      <c r="D201" s="173"/>
      <c r="E201" s="173" t="s">
        <v>217</v>
      </c>
      <c r="F201" s="180" t="s">
        <v>16</v>
      </c>
      <c r="G201" s="180">
        <v>10</v>
      </c>
      <c r="H201" s="217" t="s">
        <v>940</v>
      </c>
      <c r="I201" s="115" t="s">
        <v>12</v>
      </c>
      <c r="J201" s="110"/>
    </row>
    <row r="202" spans="1:10" x14ac:dyDescent="0.2">
      <c r="A202" s="170"/>
      <c r="B202" s="165"/>
      <c r="C202" s="171"/>
      <c r="D202" s="173"/>
      <c r="E202" s="173"/>
      <c r="F202" s="180"/>
      <c r="G202" s="180"/>
      <c r="H202" s="218"/>
      <c r="I202" s="115" t="s">
        <v>13</v>
      </c>
      <c r="J202" s="110"/>
    </row>
    <row r="203" spans="1:10" x14ac:dyDescent="0.2">
      <c r="A203" s="170"/>
      <c r="B203" s="165"/>
      <c r="C203" s="171"/>
      <c r="D203" s="173"/>
      <c r="E203" s="173"/>
      <c r="F203" s="180"/>
      <c r="G203" s="180"/>
      <c r="H203" s="218"/>
      <c r="I203" s="115" t="s">
        <v>14</v>
      </c>
      <c r="J203" s="110"/>
    </row>
    <row r="204" spans="1:10" x14ac:dyDescent="0.2">
      <c r="A204" s="170"/>
      <c r="B204" s="165"/>
      <c r="C204" s="171"/>
      <c r="D204" s="173"/>
      <c r="E204" s="173"/>
      <c r="F204" s="180"/>
      <c r="G204" s="180"/>
      <c r="H204" s="219"/>
      <c r="I204" s="115" t="s">
        <v>15</v>
      </c>
      <c r="J204" s="110"/>
    </row>
    <row r="205" spans="1:10" ht="24" x14ac:dyDescent="0.2">
      <c r="A205" s="27" t="s">
        <v>259</v>
      </c>
      <c r="B205" s="116" t="s">
        <v>218</v>
      </c>
      <c r="C205" s="40"/>
      <c r="D205" s="84"/>
      <c r="E205" s="33"/>
      <c r="F205" s="35"/>
      <c r="G205" s="48"/>
      <c r="H205" s="48"/>
      <c r="I205" s="40"/>
      <c r="J205" s="121">
        <f>SUM(J206:J212)</f>
        <v>0</v>
      </c>
    </row>
    <row r="206" spans="1:10" ht="24" x14ac:dyDescent="0.2">
      <c r="A206" s="170"/>
      <c r="B206" s="165"/>
      <c r="C206" s="171" t="s">
        <v>543</v>
      </c>
      <c r="D206" s="173" t="s">
        <v>598</v>
      </c>
      <c r="E206" s="173" t="s">
        <v>219</v>
      </c>
      <c r="F206" s="180" t="s">
        <v>175</v>
      </c>
      <c r="G206" s="180">
        <v>2</v>
      </c>
      <c r="H206" s="217" t="s">
        <v>918</v>
      </c>
      <c r="I206" s="115" t="s">
        <v>8</v>
      </c>
      <c r="J206" s="110"/>
    </row>
    <row r="207" spans="1:10" x14ac:dyDescent="0.2">
      <c r="A207" s="170"/>
      <c r="B207" s="165"/>
      <c r="C207" s="171"/>
      <c r="D207" s="173"/>
      <c r="E207" s="173"/>
      <c r="F207" s="180"/>
      <c r="G207" s="180"/>
      <c r="H207" s="218"/>
      <c r="I207" s="115" t="s">
        <v>10</v>
      </c>
      <c r="J207" s="110"/>
    </row>
    <row r="208" spans="1:10" x14ac:dyDescent="0.2">
      <c r="A208" s="170"/>
      <c r="B208" s="165"/>
      <c r="C208" s="171"/>
      <c r="D208" s="173"/>
      <c r="E208" s="173"/>
      <c r="F208" s="180"/>
      <c r="G208" s="180"/>
      <c r="H208" s="218"/>
      <c r="I208" s="115" t="s">
        <v>11</v>
      </c>
      <c r="J208" s="110"/>
    </row>
    <row r="209" spans="1:10" ht="24" x14ac:dyDescent="0.2">
      <c r="A209" s="170"/>
      <c r="B209" s="165"/>
      <c r="C209" s="171"/>
      <c r="D209" s="173"/>
      <c r="E209" s="173"/>
      <c r="F209" s="180"/>
      <c r="G209" s="180"/>
      <c r="H209" s="218"/>
      <c r="I209" s="115" t="s">
        <v>12</v>
      </c>
      <c r="J209" s="110"/>
    </row>
    <row r="210" spans="1:10" x14ac:dyDescent="0.2">
      <c r="A210" s="170"/>
      <c r="B210" s="165"/>
      <c r="C210" s="171"/>
      <c r="D210" s="173"/>
      <c r="E210" s="173"/>
      <c r="F210" s="180"/>
      <c r="G210" s="180"/>
      <c r="H210" s="218"/>
      <c r="I210" s="115" t="s">
        <v>13</v>
      </c>
      <c r="J210" s="110"/>
    </row>
    <row r="211" spans="1:10" x14ac:dyDescent="0.2">
      <c r="A211" s="170"/>
      <c r="B211" s="165"/>
      <c r="C211" s="171"/>
      <c r="D211" s="173"/>
      <c r="E211" s="173"/>
      <c r="F211" s="180"/>
      <c r="G211" s="180"/>
      <c r="H211" s="218"/>
      <c r="I211" s="115" t="s">
        <v>14</v>
      </c>
      <c r="J211" s="110"/>
    </row>
    <row r="212" spans="1:10" x14ac:dyDescent="0.2">
      <c r="A212" s="170"/>
      <c r="B212" s="165"/>
      <c r="C212" s="171"/>
      <c r="D212" s="173"/>
      <c r="E212" s="173"/>
      <c r="F212" s="180"/>
      <c r="G212" s="180"/>
      <c r="H212" s="219"/>
      <c r="I212" s="115" t="s">
        <v>15</v>
      </c>
      <c r="J212" s="110"/>
    </row>
    <row r="213" spans="1:10" ht="36" x14ac:dyDescent="0.2">
      <c r="A213" s="27" t="s">
        <v>281</v>
      </c>
      <c r="B213" s="116" t="s">
        <v>282</v>
      </c>
      <c r="C213" s="40"/>
      <c r="D213" s="84"/>
      <c r="E213" s="33"/>
      <c r="F213" s="35"/>
      <c r="G213" s="48"/>
      <c r="H213" s="48"/>
      <c r="I213" s="40"/>
      <c r="J213" s="121">
        <f>SUM(J214:J220)</f>
        <v>0</v>
      </c>
    </row>
    <row r="214" spans="1:10" ht="24" x14ac:dyDescent="0.2">
      <c r="A214" s="170"/>
      <c r="B214" s="165"/>
      <c r="C214" s="171" t="s">
        <v>543</v>
      </c>
      <c r="D214" s="173" t="s">
        <v>601</v>
      </c>
      <c r="E214" s="173" t="s">
        <v>220</v>
      </c>
      <c r="F214" s="180" t="s">
        <v>16</v>
      </c>
      <c r="G214" s="180">
        <v>1</v>
      </c>
      <c r="H214" s="217" t="s">
        <v>935</v>
      </c>
      <c r="I214" s="115" t="s">
        <v>8</v>
      </c>
      <c r="J214" s="110" t="s">
        <v>9</v>
      </c>
    </row>
    <row r="215" spans="1:10" x14ac:dyDescent="0.2">
      <c r="A215" s="170"/>
      <c r="B215" s="165"/>
      <c r="C215" s="171"/>
      <c r="D215" s="173"/>
      <c r="E215" s="173"/>
      <c r="F215" s="180"/>
      <c r="G215" s="180"/>
      <c r="H215" s="218"/>
      <c r="I215" s="115" t="s">
        <v>10</v>
      </c>
      <c r="J215" s="110" t="s">
        <v>9</v>
      </c>
    </row>
    <row r="216" spans="1:10" x14ac:dyDescent="0.2">
      <c r="A216" s="170"/>
      <c r="B216" s="165"/>
      <c r="C216" s="171"/>
      <c r="D216" s="173"/>
      <c r="E216" s="173"/>
      <c r="F216" s="180"/>
      <c r="G216" s="180"/>
      <c r="H216" s="218"/>
      <c r="I216" s="115" t="s">
        <v>11</v>
      </c>
      <c r="J216" s="110" t="s">
        <v>9</v>
      </c>
    </row>
    <row r="217" spans="1:10" ht="24" x14ac:dyDescent="0.2">
      <c r="A217" s="170"/>
      <c r="B217" s="165"/>
      <c r="C217" s="171"/>
      <c r="D217" s="173"/>
      <c r="E217" s="173"/>
      <c r="F217" s="180"/>
      <c r="G217" s="180"/>
      <c r="H217" s="218"/>
      <c r="I217" s="115" t="s">
        <v>12</v>
      </c>
      <c r="J217" s="110" t="s">
        <v>9</v>
      </c>
    </row>
    <row r="218" spans="1:10" x14ac:dyDescent="0.2">
      <c r="A218" s="170"/>
      <c r="B218" s="165"/>
      <c r="C218" s="171"/>
      <c r="D218" s="173"/>
      <c r="E218" s="173"/>
      <c r="F218" s="180"/>
      <c r="G218" s="180"/>
      <c r="H218" s="218"/>
      <c r="I218" s="115" t="s">
        <v>13</v>
      </c>
      <c r="J218" s="110" t="s">
        <v>9</v>
      </c>
    </row>
    <row r="219" spans="1:10" x14ac:dyDescent="0.2">
      <c r="A219" s="170"/>
      <c r="B219" s="165"/>
      <c r="C219" s="171"/>
      <c r="D219" s="173"/>
      <c r="E219" s="173"/>
      <c r="F219" s="180"/>
      <c r="G219" s="180"/>
      <c r="H219" s="218"/>
      <c r="I219" s="115" t="s">
        <v>14</v>
      </c>
      <c r="J219" s="110" t="s">
        <v>9</v>
      </c>
    </row>
    <row r="220" spans="1:10" x14ac:dyDescent="0.2">
      <c r="A220" s="170"/>
      <c r="B220" s="165"/>
      <c r="C220" s="171"/>
      <c r="D220" s="173"/>
      <c r="E220" s="173"/>
      <c r="F220" s="180"/>
      <c r="G220" s="180"/>
      <c r="H220" s="218"/>
      <c r="I220" s="115" t="s">
        <v>15</v>
      </c>
      <c r="J220" s="110" t="s">
        <v>9</v>
      </c>
    </row>
    <row r="221" spans="1:10" ht="12.75" thickBot="1" x14ac:dyDescent="0.25">
      <c r="A221" s="205" t="s">
        <v>56</v>
      </c>
      <c r="B221" s="206"/>
      <c r="C221" s="206"/>
      <c r="D221" s="206"/>
      <c r="E221" s="206"/>
      <c r="F221" s="206"/>
      <c r="G221" s="206"/>
      <c r="H221" s="206"/>
      <c r="I221" s="206"/>
      <c r="J221" s="122">
        <f>SUM(J9,J17,J25,J33,J41,J49,J57,J65,J73,J82,J90,J99,J107,J115,J123,J131,J139,J147,J156,J164,J172,J180,J188,J197,J205,J213)</f>
        <v>2244</v>
      </c>
    </row>
    <row r="222" spans="1:10" ht="12.75" thickBot="1" x14ac:dyDescent="0.25">
      <c r="A222" s="111" t="s">
        <v>57</v>
      </c>
      <c r="B222" s="111"/>
      <c r="C222" s="123"/>
      <c r="I222" s="123"/>
      <c r="J222" s="111"/>
    </row>
    <row r="223" spans="1:10" x14ac:dyDescent="0.2">
      <c r="A223" s="2"/>
      <c r="B223" s="3" t="s">
        <v>58</v>
      </c>
      <c r="C223" s="79">
        <f>SUM(C225:C230)</f>
        <v>2244</v>
      </c>
      <c r="I223" s="55"/>
      <c r="J223" s="23"/>
    </row>
    <row r="224" spans="1:10" x14ac:dyDescent="0.2">
      <c r="A224" s="4"/>
      <c r="B224" s="5" t="s">
        <v>59</v>
      </c>
      <c r="C224" s="80" t="s">
        <v>9</v>
      </c>
      <c r="I224" s="55"/>
      <c r="J224" s="57"/>
    </row>
    <row r="225" spans="1:10" ht="24" x14ac:dyDescent="0.2">
      <c r="A225" s="4"/>
      <c r="B225" s="6" t="s">
        <v>8</v>
      </c>
      <c r="C225" s="81">
        <f t="shared" ref="C225:C231" si="2">SUMIF($I$8:$I$221,$B225,J$8:J$221)</f>
        <v>2193.4</v>
      </c>
      <c r="I225" s="12"/>
      <c r="J225" s="59"/>
    </row>
    <row r="226" spans="1:10" x14ac:dyDescent="0.2">
      <c r="A226" s="4"/>
      <c r="B226" s="6" t="s">
        <v>10</v>
      </c>
      <c r="C226" s="81">
        <f t="shared" si="2"/>
        <v>0</v>
      </c>
      <c r="I226" s="12"/>
      <c r="J226" s="59"/>
    </row>
    <row r="227" spans="1:10" x14ac:dyDescent="0.2">
      <c r="A227" s="4"/>
      <c r="B227" s="6" t="s">
        <v>11</v>
      </c>
      <c r="C227" s="81">
        <f t="shared" si="2"/>
        <v>0</v>
      </c>
      <c r="I227" s="12"/>
      <c r="J227" s="59"/>
    </row>
    <row r="228" spans="1:10" ht="24" x14ac:dyDescent="0.2">
      <c r="A228" s="4"/>
      <c r="B228" s="6" t="s">
        <v>12</v>
      </c>
      <c r="C228" s="81">
        <f t="shared" si="2"/>
        <v>0</v>
      </c>
      <c r="I228" s="12"/>
      <c r="J228" s="59"/>
    </row>
    <row r="229" spans="1:10" x14ac:dyDescent="0.2">
      <c r="A229" s="4"/>
      <c r="B229" s="6" t="s">
        <v>13</v>
      </c>
      <c r="C229" s="81">
        <f t="shared" si="2"/>
        <v>50.6</v>
      </c>
      <c r="I229" s="12"/>
      <c r="J229" s="59"/>
    </row>
    <row r="230" spans="1:10" x14ac:dyDescent="0.2">
      <c r="A230" s="4"/>
      <c r="B230" s="6" t="s">
        <v>14</v>
      </c>
      <c r="C230" s="81">
        <f t="shared" si="2"/>
        <v>0</v>
      </c>
      <c r="I230" s="12"/>
      <c r="J230" s="59"/>
    </row>
    <row r="231" spans="1:10" ht="12.75" thickBot="1" x14ac:dyDescent="0.25">
      <c r="A231" s="7"/>
      <c r="B231" s="20" t="s">
        <v>15</v>
      </c>
      <c r="C231" s="80">
        <f t="shared" si="2"/>
        <v>0</v>
      </c>
      <c r="I231" s="55"/>
      <c r="J231" s="61"/>
    </row>
    <row r="232" spans="1:10" ht="24.75" thickBot="1" x14ac:dyDescent="0.25">
      <c r="A232" s="8"/>
      <c r="B232" s="9" t="s">
        <v>56</v>
      </c>
      <c r="C232" s="83">
        <f>C223+C231</f>
        <v>2244</v>
      </c>
      <c r="D232" s="77"/>
      <c r="G232" s="18"/>
      <c r="H232" s="18"/>
      <c r="I232" s="12"/>
      <c r="J232" s="63"/>
    </row>
    <row r="233" spans="1:10" ht="12.75" thickBot="1" x14ac:dyDescent="0.25">
      <c r="A233" s="10"/>
      <c r="B233" s="10" t="s">
        <v>60</v>
      </c>
      <c r="C233" s="82">
        <f>SUM(J17,J25,J33,J41,J49,J57,J73,J82)</f>
        <v>245</v>
      </c>
      <c r="G233" s="18"/>
      <c r="H233" s="18"/>
      <c r="I233" s="12"/>
      <c r="J233" s="65"/>
    </row>
    <row r="234" spans="1:10" x14ac:dyDescent="0.2">
      <c r="A234" s="14" t="s">
        <v>61</v>
      </c>
      <c r="B234" s="15" t="s">
        <v>62</v>
      </c>
      <c r="J234" s="17"/>
    </row>
    <row r="235" spans="1:10" x14ac:dyDescent="0.2">
      <c r="A235" s="14" t="s">
        <v>63</v>
      </c>
      <c r="B235" s="15" t="s">
        <v>64</v>
      </c>
      <c r="J235" s="23"/>
    </row>
    <row r="236" spans="1:10" x14ac:dyDescent="0.2">
      <c r="A236" s="14" t="s">
        <v>65</v>
      </c>
      <c r="B236" s="15" t="s">
        <v>66</v>
      </c>
      <c r="J236" s="25"/>
    </row>
    <row r="237" spans="1:10" x14ac:dyDescent="0.2">
      <c r="A237" s="14" t="s">
        <v>67</v>
      </c>
      <c r="B237" s="18" t="s">
        <v>68</v>
      </c>
    </row>
    <row r="238" spans="1:10" x14ac:dyDescent="0.2">
      <c r="A238" s="14" t="s">
        <v>69</v>
      </c>
      <c r="B238" s="15" t="s">
        <v>70</v>
      </c>
    </row>
    <row r="239" spans="1:10" x14ac:dyDescent="0.2">
      <c r="A239" s="14" t="s">
        <v>71</v>
      </c>
      <c r="B239" s="15" t="s">
        <v>72</v>
      </c>
    </row>
    <row r="240" spans="1:10" x14ac:dyDescent="0.2">
      <c r="A240" s="14" t="s">
        <v>73</v>
      </c>
      <c r="B240" s="15" t="s">
        <v>74</v>
      </c>
    </row>
    <row r="241" spans="1:2" x14ac:dyDescent="0.2">
      <c r="A241" s="14" t="s">
        <v>75</v>
      </c>
      <c r="B241" s="15" t="s">
        <v>76</v>
      </c>
    </row>
    <row r="242" spans="1:2" x14ac:dyDescent="0.2">
      <c r="A242" s="14" t="s">
        <v>77</v>
      </c>
      <c r="B242" s="15" t="s">
        <v>78</v>
      </c>
    </row>
    <row r="243" spans="1:2" x14ac:dyDescent="0.2">
      <c r="A243" s="14" t="s">
        <v>79</v>
      </c>
      <c r="B243" s="15" t="s">
        <v>80</v>
      </c>
    </row>
    <row r="244" spans="1:2" x14ac:dyDescent="0.2">
      <c r="A244" s="14" t="s">
        <v>81</v>
      </c>
      <c r="B244" s="15" t="s">
        <v>82</v>
      </c>
    </row>
  </sheetData>
  <dataConsolidate/>
  <mergeCells count="251">
    <mergeCell ref="K73:L73"/>
    <mergeCell ref="A74:A80"/>
    <mergeCell ref="B74:B80"/>
    <mergeCell ref="C74:C80"/>
    <mergeCell ref="D74:D80"/>
    <mergeCell ref="E74:E80"/>
    <mergeCell ref="F74:F80"/>
    <mergeCell ref="G74:G80"/>
    <mergeCell ref="H74:H80"/>
    <mergeCell ref="A189:A195"/>
    <mergeCell ref="C189:C195"/>
    <mergeCell ref="A83:A89"/>
    <mergeCell ref="B83:B89"/>
    <mergeCell ref="C83:C89"/>
    <mergeCell ref="D83:D89"/>
    <mergeCell ref="E83:E84"/>
    <mergeCell ref="E85:E86"/>
    <mergeCell ref="E87:E89"/>
    <mergeCell ref="C181:C187"/>
    <mergeCell ref="D185:D187"/>
    <mergeCell ref="E185:E187"/>
    <mergeCell ref="D189:D195"/>
    <mergeCell ref="E189:E195"/>
    <mergeCell ref="E157:E163"/>
    <mergeCell ref="A108:A114"/>
    <mergeCell ref="D116:D122"/>
    <mergeCell ref="C116:C122"/>
    <mergeCell ref="B116:B122"/>
    <mergeCell ref="A116:A122"/>
    <mergeCell ref="E116:E118"/>
    <mergeCell ref="E108:E110"/>
    <mergeCell ref="E111:E114"/>
    <mergeCell ref="E119:E122"/>
    <mergeCell ref="F189:F195"/>
    <mergeCell ref="G189:G195"/>
    <mergeCell ref="B196:J196"/>
    <mergeCell ref="G214:G220"/>
    <mergeCell ref="H214:H220"/>
    <mergeCell ref="C206:C212"/>
    <mergeCell ref="B206:B212"/>
    <mergeCell ref="B214:B220"/>
    <mergeCell ref="D206:D212"/>
    <mergeCell ref="E206:E212"/>
    <mergeCell ref="F206:F212"/>
    <mergeCell ref="D214:D220"/>
    <mergeCell ref="E214:E220"/>
    <mergeCell ref="F214:F220"/>
    <mergeCell ref="G206:G212"/>
    <mergeCell ref="H206:H212"/>
    <mergeCell ref="H189:H195"/>
    <mergeCell ref="B189:B195"/>
    <mergeCell ref="F185:F187"/>
    <mergeCell ref="G185:G187"/>
    <mergeCell ref="F157:F163"/>
    <mergeCell ref="G157:G163"/>
    <mergeCell ref="H185:H187"/>
    <mergeCell ref="A165:A171"/>
    <mergeCell ref="B165:B171"/>
    <mergeCell ref="C165:C171"/>
    <mergeCell ref="E165:E171"/>
    <mergeCell ref="F165:F171"/>
    <mergeCell ref="G165:G171"/>
    <mergeCell ref="H165:H171"/>
    <mergeCell ref="D165:D171"/>
    <mergeCell ref="A173:A179"/>
    <mergeCell ref="B173:B179"/>
    <mergeCell ref="C173:C179"/>
    <mergeCell ref="D173:D179"/>
    <mergeCell ref="E173:E179"/>
    <mergeCell ref="F173:F179"/>
    <mergeCell ref="G173:G179"/>
    <mergeCell ref="H173:H179"/>
    <mergeCell ref="A181:A187"/>
    <mergeCell ref="B181:B187"/>
    <mergeCell ref="H157:H163"/>
    <mergeCell ref="H181:H184"/>
    <mergeCell ref="F181:F184"/>
    <mergeCell ref="G181:G184"/>
    <mergeCell ref="B140:B146"/>
    <mergeCell ref="A140:A146"/>
    <mergeCell ref="C148:C154"/>
    <mergeCell ref="A148:A154"/>
    <mergeCell ref="B148:B154"/>
    <mergeCell ref="F148:F154"/>
    <mergeCell ref="E148:E154"/>
    <mergeCell ref="D148:D154"/>
    <mergeCell ref="B155:J155"/>
    <mergeCell ref="E140:E146"/>
    <mergeCell ref="D140:D146"/>
    <mergeCell ref="C140:C146"/>
    <mergeCell ref="H148:H154"/>
    <mergeCell ref="G148:G154"/>
    <mergeCell ref="E181:E184"/>
    <mergeCell ref="D181:D184"/>
    <mergeCell ref="C157:C163"/>
    <mergeCell ref="A157:A163"/>
    <mergeCell ref="B157:B163"/>
    <mergeCell ref="D157:D163"/>
    <mergeCell ref="C124:C130"/>
    <mergeCell ref="A124:A130"/>
    <mergeCell ref="B124:B130"/>
    <mergeCell ref="D124:D130"/>
    <mergeCell ref="E124:E130"/>
    <mergeCell ref="A132:A138"/>
    <mergeCell ref="B132:B138"/>
    <mergeCell ref="C132:C138"/>
    <mergeCell ref="D132:D138"/>
    <mergeCell ref="E132:E138"/>
    <mergeCell ref="G132:G138"/>
    <mergeCell ref="H132:H138"/>
    <mergeCell ref="G140:G146"/>
    <mergeCell ref="H140:H146"/>
    <mergeCell ref="G116:G118"/>
    <mergeCell ref="H116:H118"/>
    <mergeCell ref="G119:G122"/>
    <mergeCell ref="H119:H122"/>
    <mergeCell ref="F140:F146"/>
    <mergeCell ref="F116:F118"/>
    <mergeCell ref="F119:F122"/>
    <mergeCell ref="F124:F130"/>
    <mergeCell ref="G124:G130"/>
    <mergeCell ref="H124:H130"/>
    <mergeCell ref="F132:F138"/>
    <mergeCell ref="G108:G110"/>
    <mergeCell ref="B81:J81"/>
    <mergeCell ref="B91:B97"/>
    <mergeCell ref="C91:C97"/>
    <mergeCell ref="D91:D97"/>
    <mergeCell ref="H108:H110"/>
    <mergeCell ref="F111:F114"/>
    <mergeCell ref="G111:G114"/>
    <mergeCell ref="H111:H114"/>
    <mergeCell ref="D108:D114"/>
    <mergeCell ref="F108:F110"/>
    <mergeCell ref="C108:C114"/>
    <mergeCell ref="B108:B114"/>
    <mergeCell ref="H87:H89"/>
    <mergeCell ref="H85:H86"/>
    <mergeCell ref="H83:H84"/>
    <mergeCell ref="G83:G84"/>
    <mergeCell ref="F87:F89"/>
    <mergeCell ref="F85:F86"/>
    <mergeCell ref="F83:F84"/>
    <mergeCell ref="G87:G89"/>
    <mergeCell ref="G85:G86"/>
    <mergeCell ref="H91:H97"/>
    <mergeCell ref="G91:G97"/>
    <mergeCell ref="G42:G48"/>
    <mergeCell ref="H42:H48"/>
    <mergeCell ref="G50:G56"/>
    <mergeCell ref="H50:H56"/>
    <mergeCell ref="A42:A48"/>
    <mergeCell ref="B42:B48"/>
    <mergeCell ref="C42:C48"/>
    <mergeCell ref="D42:D48"/>
    <mergeCell ref="A50:A56"/>
    <mergeCell ref="B50:B56"/>
    <mergeCell ref="C50:C56"/>
    <mergeCell ref="D50:D56"/>
    <mergeCell ref="E42:E48"/>
    <mergeCell ref="F42:F48"/>
    <mergeCell ref="F50:F56"/>
    <mergeCell ref="E50:E56"/>
    <mergeCell ref="B26:B32"/>
    <mergeCell ref="C26:C32"/>
    <mergeCell ref="G26:G32"/>
    <mergeCell ref="H26:H32"/>
    <mergeCell ref="E26:E32"/>
    <mergeCell ref="F26:F32"/>
    <mergeCell ref="A34:A40"/>
    <mergeCell ref="B34:B40"/>
    <mergeCell ref="C34:C40"/>
    <mergeCell ref="D34:D40"/>
    <mergeCell ref="G34:G40"/>
    <mergeCell ref="H34:H40"/>
    <mergeCell ref="E34:E40"/>
    <mergeCell ref="F34:F40"/>
    <mergeCell ref="A221:I221"/>
    <mergeCell ref="C198:C204"/>
    <mergeCell ref="A198:A204"/>
    <mergeCell ref="B198:B204"/>
    <mergeCell ref="E198:E200"/>
    <mergeCell ref="F198:F200"/>
    <mergeCell ref="G198:G200"/>
    <mergeCell ref="H198:H200"/>
    <mergeCell ref="E201:E204"/>
    <mergeCell ref="F201:F204"/>
    <mergeCell ref="G201:G204"/>
    <mergeCell ref="H201:H204"/>
    <mergeCell ref="D198:D204"/>
    <mergeCell ref="C214:C220"/>
    <mergeCell ref="A206:A212"/>
    <mergeCell ref="A214:A220"/>
    <mergeCell ref="A66:A72"/>
    <mergeCell ref="B66:B72"/>
    <mergeCell ref="C66:C72"/>
    <mergeCell ref="D66:D72"/>
    <mergeCell ref="G66:G72"/>
    <mergeCell ref="H66:H72"/>
    <mergeCell ref="E58:E64"/>
    <mergeCell ref="F58:F64"/>
    <mergeCell ref="E66:E72"/>
    <mergeCell ref="F66:F72"/>
    <mergeCell ref="B10:B16"/>
    <mergeCell ref="C10:C16"/>
    <mergeCell ref="K65:L65"/>
    <mergeCell ref="G58:G64"/>
    <mergeCell ref="H58:H64"/>
    <mergeCell ref="A58:A64"/>
    <mergeCell ref="B58:B64"/>
    <mergeCell ref="C58:C64"/>
    <mergeCell ref="D58:D64"/>
    <mergeCell ref="D10:D16"/>
    <mergeCell ref="E10:E16"/>
    <mergeCell ref="F10:F16"/>
    <mergeCell ref="G10:G16"/>
    <mergeCell ref="H10:H16"/>
    <mergeCell ref="A18:A24"/>
    <mergeCell ref="B18:B24"/>
    <mergeCell ref="C18:C24"/>
    <mergeCell ref="D18:D24"/>
    <mergeCell ref="E18:E24"/>
    <mergeCell ref="F18:F24"/>
    <mergeCell ref="G18:G24"/>
    <mergeCell ref="H18:H24"/>
    <mergeCell ref="D26:D32"/>
    <mergeCell ref="A26:A32"/>
    <mergeCell ref="F91:F97"/>
    <mergeCell ref="E91:E97"/>
    <mergeCell ref="A91:A97"/>
    <mergeCell ref="A100:A106"/>
    <mergeCell ref="A4:J4"/>
    <mergeCell ref="A5:A6"/>
    <mergeCell ref="B5:B6"/>
    <mergeCell ref="C5:C6"/>
    <mergeCell ref="I5:I6"/>
    <mergeCell ref="J5:J6"/>
    <mergeCell ref="B98:J98"/>
    <mergeCell ref="G100:G106"/>
    <mergeCell ref="H100:H106"/>
    <mergeCell ref="F100:F106"/>
    <mergeCell ref="B100:B106"/>
    <mergeCell ref="C100:C106"/>
    <mergeCell ref="D100:D106"/>
    <mergeCell ref="E100:E106"/>
    <mergeCell ref="D5:D6"/>
    <mergeCell ref="E5:F5"/>
    <mergeCell ref="A10:A16"/>
    <mergeCell ref="B8:J8"/>
    <mergeCell ref="B7:J7"/>
    <mergeCell ref="G5:H5"/>
  </mergeCells>
  <phoneticPr fontId="3" type="noConversion"/>
  <pageMargins left="0.25" right="0.25" top="0.75" bottom="0.75" header="0.3" footer="0.3"/>
  <pageSetup paperSize="9" scale="69" fitToHeight="0" orientation="landscape" r:id="rId1"/>
  <rowBreaks count="1" manualBreakCount="1">
    <brk id="231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EA94-35D8-4384-916D-20FF26F6D5B0}">
  <sheetPr>
    <pageSetUpPr fitToPage="1"/>
  </sheetPr>
  <dimension ref="A4:J180"/>
  <sheetViews>
    <sheetView zoomScaleNormal="100" workbookViewId="0">
      <pane xSplit="1" topLeftCell="B1" activePane="topRight" state="frozen"/>
      <selection pane="topRight" activeCell="H52" sqref="H52:H58"/>
    </sheetView>
  </sheetViews>
  <sheetFormatPr defaultColWidth="9.140625" defaultRowHeight="12" x14ac:dyDescent="0.2"/>
  <cols>
    <col min="1" max="1" width="13.85546875" style="17" customWidth="1"/>
    <col min="2" max="2" width="38" style="18" customWidth="1"/>
    <col min="3" max="3" width="16.140625" style="16" customWidth="1"/>
    <col min="4" max="4" width="30" style="18" customWidth="1"/>
    <col min="5" max="5" width="38.28515625" style="18" customWidth="1"/>
    <col min="6" max="6" width="6.28515625" style="18" customWidth="1"/>
    <col min="7" max="7" width="6.7109375" style="17" customWidth="1"/>
    <col min="8" max="8" width="8.85546875" style="17" customWidth="1"/>
    <col min="9" max="9" width="40.42578125" style="16" customWidth="1"/>
    <col min="10" max="10" width="10.7109375" style="18" customWidth="1"/>
    <col min="11" max="16384" width="9.140625" style="18"/>
  </cols>
  <sheetData>
    <row r="4" spans="1:10" ht="15" customHeight="1" thickBot="1" x14ac:dyDescent="0.25">
      <c r="A4" s="240" t="s">
        <v>602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ht="35.25" customHeight="1" x14ac:dyDescent="0.2">
      <c r="A5" s="203" t="s">
        <v>481</v>
      </c>
      <c r="B5" s="199" t="s">
        <v>488</v>
      </c>
      <c r="C5" s="195" t="s">
        <v>480</v>
      </c>
      <c r="D5" s="195" t="s">
        <v>485</v>
      </c>
      <c r="E5" s="199" t="s">
        <v>0</v>
      </c>
      <c r="F5" s="199"/>
      <c r="G5" s="199" t="s">
        <v>1</v>
      </c>
      <c r="H5" s="199"/>
      <c r="I5" s="195" t="s">
        <v>487</v>
      </c>
      <c r="J5" s="201" t="s">
        <v>869</v>
      </c>
    </row>
    <row r="6" spans="1:10" ht="36" customHeight="1" x14ac:dyDescent="0.2">
      <c r="A6" s="204"/>
      <c r="B6" s="200"/>
      <c r="C6" s="196"/>
      <c r="D6" s="196"/>
      <c r="E6" s="112" t="s">
        <v>2</v>
      </c>
      <c r="F6" s="112" t="s">
        <v>3</v>
      </c>
      <c r="G6" s="112">
        <v>2026</v>
      </c>
      <c r="H6" s="113" t="s">
        <v>486</v>
      </c>
      <c r="I6" s="196"/>
      <c r="J6" s="202"/>
    </row>
    <row r="7" spans="1:10" s="16" customFormat="1" ht="14.25" customHeight="1" x14ac:dyDescent="0.2">
      <c r="A7" s="125" t="s">
        <v>603</v>
      </c>
      <c r="B7" s="257" t="s">
        <v>604</v>
      </c>
      <c r="C7" s="257"/>
      <c r="D7" s="257"/>
      <c r="E7" s="257"/>
      <c r="F7" s="257"/>
      <c r="G7" s="257"/>
      <c r="H7" s="257"/>
      <c r="I7" s="257"/>
      <c r="J7" s="258"/>
    </row>
    <row r="8" spans="1:10" ht="15.75" customHeight="1" x14ac:dyDescent="0.2">
      <c r="A8" s="120" t="s">
        <v>221</v>
      </c>
      <c r="B8" s="209" t="s">
        <v>222</v>
      </c>
      <c r="C8" s="209"/>
      <c r="D8" s="209"/>
      <c r="E8" s="209"/>
      <c r="F8" s="209"/>
      <c r="G8" s="209"/>
      <c r="H8" s="209"/>
      <c r="I8" s="209"/>
      <c r="J8" s="210"/>
    </row>
    <row r="9" spans="1:10" ht="36" x14ac:dyDescent="0.2">
      <c r="A9" s="27" t="s">
        <v>223</v>
      </c>
      <c r="B9" s="116" t="s">
        <v>346</v>
      </c>
      <c r="C9" s="40"/>
      <c r="D9" s="84"/>
      <c r="E9" s="33"/>
      <c r="F9" s="35"/>
      <c r="G9" s="124"/>
      <c r="H9" s="124"/>
      <c r="I9" s="40"/>
      <c r="J9" s="121">
        <f>SUM(J10:J16)</f>
        <v>0</v>
      </c>
    </row>
    <row r="10" spans="1:10" ht="24" x14ac:dyDescent="0.2">
      <c r="A10" s="170"/>
      <c r="B10" s="165"/>
      <c r="C10" s="171" t="s">
        <v>497</v>
      </c>
      <c r="D10" s="178" t="s">
        <v>719</v>
      </c>
      <c r="E10" s="173" t="s">
        <v>454</v>
      </c>
      <c r="F10" s="173" t="s">
        <v>16</v>
      </c>
      <c r="G10" s="180">
        <v>0</v>
      </c>
      <c r="H10" s="180" t="s">
        <v>881</v>
      </c>
      <c r="I10" s="115" t="s">
        <v>8</v>
      </c>
      <c r="J10" s="110"/>
    </row>
    <row r="11" spans="1:10" x14ac:dyDescent="0.2">
      <c r="A11" s="170"/>
      <c r="B11" s="165"/>
      <c r="C11" s="171"/>
      <c r="D11" s="178"/>
      <c r="E11" s="173"/>
      <c r="F11" s="173"/>
      <c r="G11" s="180"/>
      <c r="H11" s="180"/>
      <c r="I11" s="115" t="s">
        <v>10</v>
      </c>
      <c r="J11" s="110"/>
    </row>
    <row r="12" spans="1:10" x14ac:dyDescent="0.2">
      <c r="A12" s="170"/>
      <c r="B12" s="165"/>
      <c r="C12" s="171"/>
      <c r="D12" s="178"/>
      <c r="E12" s="173"/>
      <c r="F12" s="173"/>
      <c r="G12" s="180"/>
      <c r="H12" s="180"/>
      <c r="I12" s="115" t="s">
        <v>11</v>
      </c>
      <c r="J12" s="110"/>
    </row>
    <row r="13" spans="1:10" ht="24" x14ac:dyDescent="0.2">
      <c r="A13" s="170"/>
      <c r="B13" s="165"/>
      <c r="C13" s="171"/>
      <c r="D13" s="178"/>
      <c r="E13" s="173"/>
      <c r="F13" s="173"/>
      <c r="G13" s="180"/>
      <c r="H13" s="180"/>
      <c r="I13" s="115" t="s">
        <v>12</v>
      </c>
      <c r="J13" s="110"/>
    </row>
    <row r="14" spans="1:10" x14ac:dyDescent="0.2">
      <c r="A14" s="170"/>
      <c r="B14" s="165"/>
      <c r="C14" s="171"/>
      <c r="D14" s="178"/>
      <c r="E14" s="173"/>
      <c r="F14" s="173"/>
      <c r="G14" s="180"/>
      <c r="H14" s="180"/>
      <c r="I14" s="115" t="s">
        <v>13</v>
      </c>
      <c r="J14" s="110"/>
    </row>
    <row r="15" spans="1:10" x14ac:dyDescent="0.2">
      <c r="A15" s="170"/>
      <c r="B15" s="165"/>
      <c r="C15" s="171"/>
      <c r="D15" s="178"/>
      <c r="E15" s="173"/>
      <c r="F15" s="173"/>
      <c r="G15" s="180"/>
      <c r="H15" s="180"/>
      <c r="I15" s="115" t="s">
        <v>14</v>
      </c>
      <c r="J15" s="110"/>
    </row>
    <row r="16" spans="1:10" x14ac:dyDescent="0.2">
      <c r="A16" s="170"/>
      <c r="B16" s="165"/>
      <c r="C16" s="171"/>
      <c r="D16" s="178"/>
      <c r="E16" s="173"/>
      <c r="F16" s="173"/>
      <c r="G16" s="180"/>
      <c r="H16" s="180"/>
      <c r="I16" s="115" t="s">
        <v>15</v>
      </c>
      <c r="J16" s="110"/>
    </row>
    <row r="17" spans="1:10" ht="24.75" customHeight="1" x14ac:dyDescent="0.2">
      <c r="A17" s="27" t="s">
        <v>224</v>
      </c>
      <c r="B17" s="116" t="s">
        <v>345</v>
      </c>
      <c r="C17" s="40"/>
      <c r="D17" s="84"/>
      <c r="E17" s="33"/>
      <c r="F17" s="35"/>
      <c r="G17" s="124"/>
      <c r="H17" s="124"/>
      <c r="I17" s="44"/>
      <c r="J17" s="121">
        <f>SUM(J18:J24)</f>
        <v>0</v>
      </c>
    </row>
    <row r="18" spans="1:10" ht="24" customHeight="1" x14ac:dyDescent="0.2">
      <c r="A18" s="170"/>
      <c r="B18" s="165"/>
      <c r="C18" s="171" t="s">
        <v>497</v>
      </c>
      <c r="D18" s="178" t="s">
        <v>719</v>
      </c>
      <c r="E18" s="173" t="s">
        <v>455</v>
      </c>
      <c r="F18" s="180" t="s">
        <v>16</v>
      </c>
      <c r="G18" s="180">
        <v>1</v>
      </c>
      <c r="H18" s="180" t="s">
        <v>918</v>
      </c>
      <c r="I18" s="115" t="s">
        <v>8</v>
      </c>
      <c r="J18" s="110"/>
    </row>
    <row r="19" spans="1:10" x14ac:dyDescent="0.2">
      <c r="A19" s="170"/>
      <c r="B19" s="165"/>
      <c r="C19" s="171"/>
      <c r="D19" s="178"/>
      <c r="E19" s="173"/>
      <c r="F19" s="180"/>
      <c r="G19" s="180"/>
      <c r="H19" s="180"/>
      <c r="I19" s="115" t="s">
        <v>10</v>
      </c>
      <c r="J19" s="110"/>
    </row>
    <row r="20" spans="1:10" x14ac:dyDescent="0.2">
      <c r="A20" s="170"/>
      <c r="B20" s="165"/>
      <c r="C20" s="171"/>
      <c r="D20" s="178"/>
      <c r="E20" s="173"/>
      <c r="F20" s="180"/>
      <c r="G20" s="180"/>
      <c r="H20" s="180"/>
      <c r="I20" s="115" t="s">
        <v>11</v>
      </c>
      <c r="J20" s="110"/>
    </row>
    <row r="21" spans="1:10" ht="24" x14ac:dyDescent="0.2">
      <c r="A21" s="170"/>
      <c r="B21" s="165"/>
      <c r="C21" s="171"/>
      <c r="D21" s="178"/>
      <c r="E21" s="173"/>
      <c r="F21" s="180"/>
      <c r="G21" s="180"/>
      <c r="H21" s="180"/>
      <c r="I21" s="115" t="s">
        <v>12</v>
      </c>
      <c r="J21" s="110"/>
    </row>
    <row r="22" spans="1:10" x14ac:dyDescent="0.2">
      <c r="A22" s="170"/>
      <c r="B22" s="165"/>
      <c r="C22" s="171"/>
      <c r="D22" s="178"/>
      <c r="E22" s="173"/>
      <c r="F22" s="180"/>
      <c r="G22" s="180"/>
      <c r="H22" s="180"/>
      <c r="I22" s="115" t="s">
        <v>13</v>
      </c>
      <c r="J22" s="110"/>
    </row>
    <row r="23" spans="1:10" x14ac:dyDescent="0.2">
      <c r="A23" s="170"/>
      <c r="B23" s="165"/>
      <c r="C23" s="171"/>
      <c r="D23" s="178"/>
      <c r="E23" s="173"/>
      <c r="F23" s="180"/>
      <c r="G23" s="180"/>
      <c r="H23" s="180"/>
      <c r="I23" s="115" t="s">
        <v>14</v>
      </c>
      <c r="J23" s="110"/>
    </row>
    <row r="24" spans="1:10" x14ac:dyDescent="0.2">
      <c r="A24" s="170"/>
      <c r="B24" s="165"/>
      <c r="C24" s="171"/>
      <c r="D24" s="178"/>
      <c r="E24" s="173"/>
      <c r="F24" s="180"/>
      <c r="G24" s="180"/>
      <c r="H24" s="180"/>
      <c r="I24" s="115" t="s">
        <v>15</v>
      </c>
      <c r="J24" s="110"/>
    </row>
    <row r="25" spans="1:10" ht="15.75" customHeight="1" x14ac:dyDescent="0.2">
      <c r="A25" s="120" t="s">
        <v>225</v>
      </c>
      <c r="B25" s="209" t="s">
        <v>226</v>
      </c>
      <c r="C25" s="209"/>
      <c r="D25" s="209"/>
      <c r="E25" s="209"/>
      <c r="F25" s="209"/>
      <c r="G25" s="209"/>
      <c r="H25" s="209"/>
      <c r="I25" s="209"/>
      <c r="J25" s="210"/>
    </row>
    <row r="26" spans="1:10" ht="24" x14ac:dyDescent="0.2">
      <c r="A26" s="29" t="s">
        <v>352</v>
      </c>
      <c r="B26" s="116" t="s">
        <v>332</v>
      </c>
      <c r="C26" s="40"/>
      <c r="D26" s="85"/>
      <c r="E26" s="33"/>
      <c r="F26" s="35"/>
      <c r="G26" s="48"/>
      <c r="H26" s="48"/>
      <c r="I26" s="40"/>
      <c r="J26" s="121">
        <f>SUM(J27:J33)</f>
        <v>380.7</v>
      </c>
    </row>
    <row r="27" spans="1:10" ht="24.75" customHeight="1" x14ac:dyDescent="0.2">
      <c r="A27" s="170"/>
      <c r="B27" s="165"/>
      <c r="C27" s="171" t="s">
        <v>543</v>
      </c>
      <c r="D27" s="173" t="s">
        <v>655</v>
      </c>
      <c r="E27" s="256" t="s">
        <v>227</v>
      </c>
      <c r="F27" s="180" t="s">
        <v>16</v>
      </c>
      <c r="G27" s="180">
        <v>20</v>
      </c>
      <c r="H27" s="180" t="s">
        <v>940</v>
      </c>
      <c r="I27" s="115" t="s">
        <v>8</v>
      </c>
      <c r="J27" s="110"/>
    </row>
    <row r="28" spans="1:10" x14ac:dyDescent="0.2">
      <c r="A28" s="170"/>
      <c r="B28" s="165"/>
      <c r="C28" s="171"/>
      <c r="D28" s="173"/>
      <c r="E28" s="256"/>
      <c r="F28" s="180"/>
      <c r="G28" s="180"/>
      <c r="H28" s="180"/>
      <c r="I28" s="115" t="s">
        <v>10</v>
      </c>
      <c r="J28" s="110">
        <v>380.7</v>
      </c>
    </row>
    <row r="29" spans="1:10" x14ac:dyDescent="0.2">
      <c r="A29" s="170"/>
      <c r="B29" s="165"/>
      <c r="C29" s="171"/>
      <c r="D29" s="173"/>
      <c r="E29" s="256"/>
      <c r="F29" s="180"/>
      <c r="G29" s="180"/>
      <c r="H29" s="180"/>
      <c r="I29" s="115" t="s">
        <v>11</v>
      </c>
      <c r="J29" s="110"/>
    </row>
    <row r="30" spans="1:10" ht="21.75" customHeight="1" x14ac:dyDescent="0.2">
      <c r="A30" s="170"/>
      <c r="B30" s="165"/>
      <c r="C30" s="171"/>
      <c r="D30" s="173"/>
      <c r="E30" s="256"/>
      <c r="F30" s="180"/>
      <c r="G30" s="180"/>
      <c r="H30" s="180"/>
      <c r="I30" s="115" t="s">
        <v>12</v>
      </c>
      <c r="J30" s="110"/>
    </row>
    <row r="31" spans="1:10" x14ac:dyDescent="0.2">
      <c r="A31" s="170"/>
      <c r="B31" s="165"/>
      <c r="C31" s="171"/>
      <c r="D31" s="173"/>
      <c r="E31" s="256"/>
      <c r="F31" s="180"/>
      <c r="G31" s="180"/>
      <c r="H31" s="180"/>
      <c r="I31" s="115" t="s">
        <v>13</v>
      </c>
      <c r="J31" s="110"/>
    </row>
    <row r="32" spans="1:10" x14ac:dyDescent="0.2">
      <c r="A32" s="170"/>
      <c r="B32" s="165"/>
      <c r="C32" s="171"/>
      <c r="D32" s="173"/>
      <c r="E32" s="256"/>
      <c r="F32" s="180"/>
      <c r="G32" s="180"/>
      <c r="H32" s="180"/>
      <c r="I32" s="115" t="s">
        <v>14</v>
      </c>
      <c r="J32" s="110"/>
    </row>
    <row r="33" spans="1:10" x14ac:dyDescent="0.2">
      <c r="A33" s="170"/>
      <c r="B33" s="165"/>
      <c r="C33" s="171"/>
      <c r="D33" s="173"/>
      <c r="E33" s="256"/>
      <c r="F33" s="180"/>
      <c r="G33" s="180"/>
      <c r="H33" s="180"/>
      <c r="I33" s="115" t="s">
        <v>15</v>
      </c>
      <c r="J33" s="110"/>
    </row>
    <row r="34" spans="1:10" ht="24" x14ac:dyDescent="0.2">
      <c r="A34" s="29" t="s">
        <v>344</v>
      </c>
      <c r="B34" s="116" t="s">
        <v>467</v>
      </c>
      <c r="C34" s="40"/>
      <c r="D34" s="85"/>
      <c r="E34" s="33"/>
      <c r="F34" s="35"/>
      <c r="G34" s="124"/>
      <c r="H34" s="124"/>
      <c r="I34" s="40"/>
      <c r="J34" s="121">
        <f>SUM(J35:J41)</f>
        <v>0</v>
      </c>
    </row>
    <row r="35" spans="1:10" ht="24" x14ac:dyDescent="0.2">
      <c r="A35" s="170"/>
      <c r="B35" s="165"/>
      <c r="C35" s="171" t="s">
        <v>543</v>
      </c>
      <c r="D35" s="173" t="s">
        <v>656</v>
      </c>
      <c r="E35" s="173" t="s">
        <v>333</v>
      </c>
      <c r="F35" s="180" t="s">
        <v>16</v>
      </c>
      <c r="G35" s="180">
        <v>20</v>
      </c>
      <c r="H35" s="171" t="s">
        <v>918</v>
      </c>
      <c r="I35" s="115" t="s">
        <v>8</v>
      </c>
      <c r="J35" s="110"/>
    </row>
    <row r="36" spans="1:10" ht="10.5" customHeight="1" x14ac:dyDescent="0.2">
      <c r="A36" s="170"/>
      <c r="B36" s="165"/>
      <c r="C36" s="171"/>
      <c r="D36" s="173"/>
      <c r="E36" s="173"/>
      <c r="F36" s="180"/>
      <c r="G36" s="180"/>
      <c r="H36" s="171"/>
      <c r="I36" s="115" t="s">
        <v>10</v>
      </c>
      <c r="J36" s="110"/>
    </row>
    <row r="37" spans="1:10" x14ac:dyDescent="0.2">
      <c r="A37" s="170"/>
      <c r="B37" s="165"/>
      <c r="C37" s="171"/>
      <c r="D37" s="173"/>
      <c r="E37" s="173"/>
      <c r="F37" s="180"/>
      <c r="G37" s="180"/>
      <c r="H37" s="171"/>
      <c r="I37" s="115" t="s">
        <v>11</v>
      </c>
      <c r="J37" s="110"/>
    </row>
    <row r="38" spans="1:10" ht="22.5" customHeight="1" x14ac:dyDescent="0.2">
      <c r="A38" s="170"/>
      <c r="B38" s="165"/>
      <c r="C38" s="171"/>
      <c r="D38" s="173"/>
      <c r="E38" s="173"/>
      <c r="F38" s="180"/>
      <c r="G38" s="180"/>
      <c r="H38" s="171"/>
      <c r="I38" s="115" t="s">
        <v>12</v>
      </c>
      <c r="J38" s="110"/>
    </row>
    <row r="39" spans="1:10" x14ac:dyDescent="0.2">
      <c r="A39" s="170"/>
      <c r="B39" s="165"/>
      <c r="C39" s="171"/>
      <c r="D39" s="173"/>
      <c r="E39" s="173"/>
      <c r="F39" s="180"/>
      <c r="G39" s="180"/>
      <c r="H39" s="171"/>
      <c r="I39" s="115" t="s">
        <v>13</v>
      </c>
      <c r="J39" s="110"/>
    </row>
    <row r="40" spans="1:10" x14ac:dyDescent="0.2">
      <c r="A40" s="170"/>
      <c r="B40" s="165"/>
      <c r="C40" s="171"/>
      <c r="D40" s="173"/>
      <c r="E40" s="173"/>
      <c r="F40" s="180"/>
      <c r="G40" s="180"/>
      <c r="H40" s="171"/>
      <c r="I40" s="115" t="s">
        <v>14</v>
      </c>
      <c r="J40" s="110"/>
    </row>
    <row r="41" spans="1:10" x14ac:dyDescent="0.2">
      <c r="A41" s="170"/>
      <c r="B41" s="165"/>
      <c r="C41" s="171"/>
      <c r="D41" s="173"/>
      <c r="E41" s="173"/>
      <c r="F41" s="180"/>
      <c r="G41" s="180"/>
      <c r="H41" s="171"/>
      <c r="I41" s="115" t="s">
        <v>15</v>
      </c>
      <c r="J41" s="110"/>
    </row>
    <row r="42" spans="1:10" ht="13.5" customHeight="1" x14ac:dyDescent="0.2">
      <c r="A42" s="120" t="s">
        <v>228</v>
      </c>
      <c r="B42" s="209" t="s">
        <v>229</v>
      </c>
      <c r="C42" s="209"/>
      <c r="D42" s="209"/>
      <c r="E42" s="209"/>
      <c r="F42" s="209"/>
      <c r="G42" s="209"/>
      <c r="H42" s="209"/>
      <c r="I42" s="209"/>
      <c r="J42" s="210"/>
    </row>
    <row r="43" spans="1:10" ht="14.25" customHeight="1" x14ac:dyDescent="0.2">
      <c r="A43" s="27" t="s">
        <v>230</v>
      </c>
      <c r="B43" s="116" t="s">
        <v>231</v>
      </c>
      <c r="C43" s="40"/>
      <c r="D43" s="84"/>
      <c r="E43" s="33"/>
      <c r="F43" s="35"/>
      <c r="G43" s="48"/>
      <c r="H43" s="48"/>
      <c r="I43" s="40"/>
      <c r="J43" s="121">
        <f>SUM(J44:J50)</f>
        <v>16</v>
      </c>
    </row>
    <row r="44" spans="1:10" ht="24" x14ac:dyDescent="0.2">
      <c r="A44" s="170"/>
      <c r="B44" s="165"/>
      <c r="C44" s="171" t="s">
        <v>489</v>
      </c>
      <c r="D44" s="173" t="s">
        <v>657</v>
      </c>
      <c r="E44" s="173" t="s">
        <v>232</v>
      </c>
      <c r="F44" s="180" t="s">
        <v>16</v>
      </c>
      <c r="G44" s="180">
        <v>5</v>
      </c>
      <c r="H44" s="180" t="s">
        <v>918</v>
      </c>
      <c r="I44" s="115" t="s">
        <v>8</v>
      </c>
      <c r="J44" s="110">
        <v>16</v>
      </c>
    </row>
    <row r="45" spans="1:10" x14ac:dyDescent="0.2">
      <c r="A45" s="170"/>
      <c r="B45" s="165"/>
      <c r="C45" s="171"/>
      <c r="D45" s="173"/>
      <c r="E45" s="173"/>
      <c r="F45" s="180"/>
      <c r="G45" s="180"/>
      <c r="H45" s="180"/>
      <c r="I45" s="115" t="s">
        <v>10</v>
      </c>
      <c r="J45" s="110"/>
    </row>
    <row r="46" spans="1:10" x14ac:dyDescent="0.2">
      <c r="A46" s="170"/>
      <c r="B46" s="165"/>
      <c r="C46" s="171"/>
      <c r="D46" s="173"/>
      <c r="E46" s="173"/>
      <c r="F46" s="180"/>
      <c r="G46" s="180"/>
      <c r="H46" s="180"/>
      <c r="I46" s="115" t="s">
        <v>11</v>
      </c>
      <c r="J46" s="110"/>
    </row>
    <row r="47" spans="1:10" ht="24" x14ac:dyDescent="0.2">
      <c r="A47" s="170"/>
      <c r="B47" s="165"/>
      <c r="C47" s="171"/>
      <c r="D47" s="173"/>
      <c r="E47" s="173"/>
      <c r="F47" s="180"/>
      <c r="G47" s="180"/>
      <c r="H47" s="180"/>
      <c r="I47" s="115" t="s">
        <v>12</v>
      </c>
      <c r="J47" s="110"/>
    </row>
    <row r="48" spans="1:10" x14ac:dyDescent="0.2">
      <c r="A48" s="170"/>
      <c r="B48" s="165"/>
      <c r="C48" s="171"/>
      <c r="D48" s="173"/>
      <c r="E48" s="173"/>
      <c r="F48" s="180"/>
      <c r="G48" s="180"/>
      <c r="H48" s="180"/>
      <c r="I48" s="115" t="s">
        <v>13</v>
      </c>
      <c r="J48" s="110"/>
    </row>
    <row r="49" spans="1:10" x14ac:dyDescent="0.2">
      <c r="A49" s="170"/>
      <c r="B49" s="165"/>
      <c r="C49" s="171"/>
      <c r="D49" s="173"/>
      <c r="E49" s="173"/>
      <c r="F49" s="180"/>
      <c r="G49" s="180"/>
      <c r="H49" s="180"/>
      <c r="I49" s="115" t="s">
        <v>14</v>
      </c>
      <c r="J49" s="110"/>
    </row>
    <row r="50" spans="1:10" x14ac:dyDescent="0.2">
      <c r="A50" s="170"/>
      <c r="B50" s="165"/>
      <c r="C50" s="171"/>
      <c r="D50" s="173"/>
      <c r="E50" s="173"/>
      <c r="F50" s="180"/>
      <c r="G50" s="180"/>
      <c r="H50" s="180"/>
      <c r="I50" s="115" t="s">
        <v>15</v>
      </c>
      <c r="J50" s="110"/>
    </row>
    <row r="51" spans="1:10" ht="36" x14ac:dyDescent="0.2">
      <c r="A51" s="27" t="s">
        <v>817</v>
      </c>
      <c r="B51" s="116" t="s">
        <v>818</v>
      </c>
      <c r="C51" s="40"/>
      <c r="D51" s="84"/>
      <c r="E51" s="33"/>
      <c r="F51" s="35"/>
      <c r="G51" s="48"/>
      <c r="H51" s="48"/>
      <c r="I51" s="40"/>
      <c r="J51" s="121">
        <f>SUM(J52:J58)</f>
        <v>0</v>
      </c>
    </row>
    <row r="52" spans="1:10" ht="24" x14ac:dyDescent="0.2">
      <c r="A52" s="170"/>
      <c r="B52" s="165"/>
      <c r="C52" s="171" t="s">
        <v>529</v>
      </c>
      <c r="D52" s="173" t="s">
        <v>744</v>
      </c>
      <c r="E52" s="173" t="s">
        <v>819</v>
      </c>
      <c r="F52" s="180" t="s">
        <v>16</v>
      </c>
      <c r="G52" s="180">
        <v>1</v>
      </c>
      <c r="H52" s="171" t="s">
        <v>918</v>
      </c>
      <c r="I52" s="115" t="s">
        <v>8</v>
      </c>
      <c r="J52" s="110"/>
    </row>
    <row r="53" spans="1:10" x14ac:dyDescent="0.2">
      <c r="A53" s="170"/>
      <c r="B53" s="165"/>
      <c r="C53" s="171"/>
      <c r="D53" s="173"/>
      <c r="E53" s="173"/>
      <c r="F53" s="180"/>
      <c r="G53" s="180"/>
      <c r="H53" s="171"/>
      <c r="I53" s="115" t="s">
        <v>10</v>
      </c>
      <c r="J53" s="110"/>
    </row>
    <row r="54" spans="1:10" x14ac:dyDescent="0.2">
      <c r="A54" s="170"/>
      <c r="B54" s="165"/>
      <c r="C54" s="171"/>
      <c r="D54" s="173"/>
      <c r="E54" s="173"/>
      <c r="F54" s="180"/>
      <c r="G54" s="180"/>
      <c r="H54" s="171"/>
      <c r="I54" s="115" t="s">
        <v>11</v>
      </c>
      <c r="J54" s="110"/>
    </row>
    <row r="55" spans="1:10" ht="24" x14ac:dyDescent="0.2">
      <c r="A55" s="170"/>
      <c r="B55" s="165"/>
      <c r="C55" s="171"/>
      <c r="D55" s="173"/>
      <c r="E55" s="173"/>
      <c r="F55" s="180"/>
      <c r="G55" s="180"/>
      <c r="H55" s="171"/>
      <c r="I55" s="115" t="s">
        <v>12</v>
      </c>
      <c r="J55" s="110"/>
    </row>
    <row r="56" spans="1:10" x14ac:dyDescent="0.2">
      <c r="A56" s="170"/>
      <c r="B56" s="165"/>
      <c r="C56" s="171"/>
      <c r="D56" s="173"/>
      <c r="E56" s="173"/>
      <c r="F56" s="180"/>
      <c r="G56" s="180"/>
      <c r="H56" s="171"/>
      <c r="I56" s="115" t="s">
        <v>13</v>
      </c>
      <c r="J56" s="110"/>
    </row>
    <row r="57" spans="1:10" x14ac:dyDescent="0.2">
      <c r="A57" s="170"/>
      <c r="B57" s="165"/>
      <c r="C57" s="171"/>
      <c r="D57" s="173"/>
      <c r="E57" s="173"/>
      <c r="F57" s="180"/>
      <c r="G57" s="180"/>
      <c r="H57" s="171"/>
      <c r="I57" s="115" t="s">
        <v>14</v>
      </c>
      <c r="J57" s="110"/>
    </row>
    <row r="58" spans="1:10" x14ac:dyDescent="0.2">
      <c r="A58" s="170"/>
      <c r="B58" s="165"/>
      <c r="C58" s="171"/>
      <c r="D58" s="173"/>
      <c r="E58" s="173"/>
      <c r="F58" s="180"/>
      <c r="G58" s="180"/>
      <c r="H58" s="171"/>
      <c r="I58" s="115" t="s">
        <v>15</v>
      </c>
      <c r="J58" s="110"/>
    </row>
    <row r="59" spans="1:10" ht="15.75" customHeight="1" x14ac:dyDescent="0.2">
      <c r="A59" s="120" t="s">
        <v>233</v>
      </c>
      <c r="B59" s="209" t="s">
        <v>201</v>
      </c>
      <c r="C59" s="209"/>
      <c r="D59" s="209"/>
      <c r="E59" s="209"/>
      <c r="F59" s="209"/>
      <c r="G59" s="209"/>
      <c r="H59" s="209"/>
      <c r="I59" s="209"/>
      <c r="J59" s="210"/>
    </row>
    <row r="60" spans="1:10" ht="12.75" customHeight="1" x14ac:dyDescent="0.2">
      <c r="A60" s="32" t="s">
        <v>234</v>
      </c>
      <c r="B60" s="114" t="s">
        <v>394</v>
      </c>
      <c r="C60" s="40"/>
      <c r="D60" s="85"/>
      <c r="E60" s="33"/>
      <c r="F60" s="35"/>
      <c r="G60" s="48"/>
      <c r="H60" s="48"/>
      <c r="I60" s="40"/>
      <c r="J60" s="121">
        <f>SUM(J61:J67)</f>
        <v>87.6</v>
      </c>
    </row>
    <row r="61" spans="1:10" ht="24" customHeight="1" x14ac:dyDescent="0.2">
      <c r="A61" s="170"/>
      <c r="B61" s="165"/>
      <c r="C61" s="171" t="s">
        <v>497</v>
      </c>
      <c r="D61" s="173" t="s">
        <v>654</v>
      </c>
      <c r="E61" s="177" t="s">
        <v>456</v>
      </c>
      <c r="F61" s="241" t="s">
        <v>235</v>
      </c>
      <c r="G61" s="236" t="s">
        <v>922</v>
      </c>
      <c r="H61" s="217" t="s">
        <v>918</v>
      </c>
      <c r="I61" s="115" t="s">
        <v>8</v>
      </c>
      <c r="J61" s="110">
        <v>87.6</v>
      </c>
    </row>
    <row r="62" spans="1:10" x14ac:dyDescent="0.2">
      <c r="A62" s="170"/>
      <c r="B62" s="165"/>
      <c r="C62" s="171"/>
      <c r="D62" s="173"/>
      <c r="E62" s="177"/>
      <c r="F62" s="241"/>
      <c r="G62" s="236"/>
      <c r="H62" s="218"/>
      <c r="I62" s="115" t="s">
        <v>10</v>
      </c>
      <c r="J62" s="110"/>
    </row>
    <row r="63" spans="1:10" x14ac:dyDescent="0.2">
      <c r="A63" s="170"/>
      <c r="B63" s="165"/>
      <c r="C63" s="171"/>
      <c r="D63" s="173"/>
      <c r="E63" s="177"/>
      <c r="F63" s="241"/>
      <c r="G63" s="236"/>
      <c r="H63" s="218"/>
      <c r="I63" s="115" t="s">
        <v>11</v>
      </c>
      <c r="J63" s="110"/>
    </row>
    <row r="64" spans="1:10" ht="24" x14ac:dyDescent="0.2">
      <c r="A64" s="170"/>
      <c r="B64" s="165"/>
      <c r="C64" s="171"/>
      <c r="D64" s="173"/>
      <c r="E64" s="177"/>
      <c r="F64" s="241"/>
      <c r="G64" s="236"/>
      <c r="H64" s="218"/>
      <c r="I64" s="115" t="s">
        <v>12</v>
      </c>
      <c r="J64" s="110"/>
    </row>
    <row r="65" spans="1:10" ht="12.75" customHeight="1" x14ac:dyDescent="0.2">
      <c r="A65" s="170"/>
      <c r="B65" s="165"/>
      <c r="C65" s="171"/>
      <c r="D65" s="173"/>
      <c r="E65" s="177"/>
      <c r="F65" s="241"/>
      <c r="G65" s="236"/>
      <c r="H65" s="218"/>
      <c r="I65" s="115" t="s">
        <v>13</v>
      </c>
      <c r="J65" s="110"/>
    </row>
    <row r="66" spans="1:10" x14ac:dyDescent="0.2">
      <c r="A66" s="170"/>
      <c r="B66" s="165"/>
      <c r="C66" s="171"/>
      <c r="D66" s="173"/>
      <c r="E66" s="177"/>
      <c r="F66" s="241"/>
      <c r="G66" s="236"/>
      <c r="H66" s="218"/>
      <c r="I66" s="115" t="s">
        <v>14</v>
      </c>
      <c r="J66" s="110"/>
    </row>
    <row r="67" spans="1:10" x14ac:dyDescent="0.2">
      <c r="A67" s="170"/>
      <c r="B67" s="165"/>
      <c r="C67" s="171"/>
      <c r="D67" s="173"/>
      <c r="E67" s="177"/>
      <c r="F67" s="241"/>
      <c r="G67" s="236"/>
      <c r="H67" s="219"/>
      <c r="I67" s="115" t="s">
        <v>15</v>
      </c>
      <c r="J67" s="110"/>
    </row>
    <row r="68" spans="1:10" ht="13.5" customHeight="1" x14ac:dyDescent="0.2">
      <c r="A68" s="39" t="s">
        <v>236</v>
      </c>
      <c r="B68" s="41" t="s">
        <v>393</v>
      </c>
      <c r="C68" s="40"/>
      <c r="D68" s="43"/>
      <c r="E68" s="43"/>
      <c r="F68" s="35"/>
      <c r="G68" s="48"/>
      <c r="H68" s="48"/>
      <c r="I68" s="40"/>
      <c r="J68" s="121">
        <f t="shared" ref="J68" si="0">SUM(J69:J75)</f>
        <v>1290</v>
      </c>
    </row>
    <row r="69" spans="1:10" ht="24" customHeight="1" x14ac:dyDescent="0.2">
      <c r="A69" s="170"/>
      <c r="B69" s="165"/>
      <c r="C69" s="171" t="s">
        <v>497</v>
      </c>
      <c r="D69" s="173" t="s">
        <v>658</v>
      </c>
      <c r="E69" s="173" t="s">
        <v>457</v>
      </c>
      <c r="F69" s="241" t="s">
        <v>235</v>
      </c>
      <c r="G69" s="236" t="s">
        <v>923</v>
      </c>
      <c r="H69" s="217" t="s">
        <v>918</v>
      </c>
      <c r="I69" s="115" t="s">
        <v>8</v>
      </c>
      <c r="J69" s="110">
        <v>1290</v>
      </c>
    </row>
    <row r="70" spans="1:10" ht="12" customHeight="1" x14ac:dyDescent="0.2">
      <c r="A70" s="170"/>
      <c r="B70" s="165"/>
      <c r="C70" s="171"/>
      <c r="D70" s="173"/>
      <c r="E70" s="173"/>
      <c r="F70" s="241"/>
      <c r="G70" s="236"/>
      <c r="H70" s="218"/>
      <c r="I70" s="115" t="s">
        <v>10</v>
      </c>
      <c r="J70" s="110"/>
    </row>
    <row r="71" spans="1:10" ht="12" customHeight="1" x14ac:dyDescent="0.2">
      <c r="A71" s="170"/>
      <c r="B71" s="165"/>
      <c r="C71" s="171"/>
      <c r="D71" s="173"/>
      <c r="E71" s="173"/>
      <c r="F71" s="241"/>
      <c r="G71" s="236"/>
      <c r="H71" s="218"/>
      <c r="I71" s="115" t="s">
        <v>11</v>
      </c>
      <c r="J71" s="110"/>
    </row>
    <row r="72" spans="1:10" ht="21.75" customHeight="1" x14ac:dyDescent="0.2">
      <c r="A72" s="170"/>
      <c r="B72" s="165"/>
      <c r="C72" s="171"/>
      <c r="D72" s="173"/>
      <c r="E72" s="173"/>
      <c r="F72" s="241"/>
      <c r="G72" s="236"/>
      <c r="H72" s="218"/>
      <c r="I72" s="115" t="s">
        <v>12</v>
      </c>
      <c r="J72" s="110"/>
    </row>
    <row r="73" spans="1:10" ht="12" customHeight="1" x14ac:dyDescent="0.2">
      <c r="A73" s="170"/>
      <c r="B73" s="165"/>
      <c r="C73" s="171"/>
      <c r="D73" s="173"/>
      <c r="E73" s="173"/>
      <c r="F73" s="241"/>
      <c r="G73" s="236"/>
      <c r="H73" s="218"/>
      <c r="I73" s="115" t="s">
        <v>13</v>
      </c>
      <c r="J73" s="110"/>
    </row>
    <row r="74" spans="1:10" ht="11.25" customHeight="1" x14ac:dyDescent="0.2">
      <c r="A74" s="170"/>
      <c r="B74" s="165"/>
      <c r="C74" s="171"/>
      <c r="D74" s="173"/>
      <c r="E74" s="173"/>
      <c r="F74" s="241"/>
      <c r="G74" s="236"/>
      <c r="H74" s="218"/>
      <c r="I74" s="115" t="s">
        <v>14</v>
      </c>
      <c r="J74" s="110"/>
    </row>
    <row r="75" spans="1:10" ht="12" customHeight="1" x14ac:dyDescent="0.2">
      <c r="A75" s="170"/>
      <c r="B75" s="165"/>
      <c r="C75" s="171"/>
      <c r="D75" s="173"/>
      <c r="E75" s="173"/>
      <c r="F75" s="241"/>
      <c r="G75" s="236"/>
      <c r="H75" s="219"/>
      <c r="I75" s="115" t="s">
        <v>15</v>
      </c>
      <c r="J75" s="110"/>
    </row>
    <row r="76" spans="1:10" ht="24" x14ac:dyDescent="0.2">
      <c r="A76" s="29" t="s">
        <v>238</v>
      </c>
      <c r="B76" s="116" t="s">
        <v>351</v>
      </c>
      <c r="C76" s="40"/>
      <c r="D76" s="84"/>
      <c r="E76" s="33"/>
      <c r="F76" s="35"/>
      <c r="G76" s="48"/>
      <c r="H76" s="48"/>
      <c r="I76" s="40"/>
      <c r="J76" s="121">
        <f>SUM(J77:J83)</f>
        <v>18</v>
      </c>
    </row>
    <row r="77" spans="1:10" ht="24" customHeight="1" x14ac:dyDescent="0.2">
      <c r="A77" s="170"/>
      <c r="B77" s="165"/>
      <c r="C77" s="171" t="s">
        <v>497</v>
      </c>
      <c r="D77" s="178" t="s">
        <v>659</v>
      </c>
      <c r="E77" s="177" t="s">
        <v>237</v>
      </c>
      <c r="F77" s="241" t="s">
        <v>16</v>
      </c>
      <c r="G77" s="236" t="s">
        <v>897</v>
      </c>
      <c r="H77" s="217" t="s">
        <v>918</v>
      </c>
      <c r="I77" s="115" t="s">
        <v>8</v>
      </c>
      <c r="J77" s="110">
        <v>18</v>
      </c>
    </row>
    <row r="78" spans="1:10" x14ac:dyDescent="0.2">
      <c r="A78" s="170"/>
      <c r="B78" s="165"/>
      <c r="C78" s="171"/>
      <c r="D78" s="178"/>
      <c r="E78" s="177"/>
      <c r="F78" s="241"/>
      <c r="G78" s="236"/>
      <c r="H78" s="218"/>
      <c r="I78" s="115" t="s">
        <v>10</v>
      </c>
      <c r="J78" s="110"/>
    </row>
    <row r="79" spans="1:10" x14ac:dyDescent="0.2">
      <c r="A79" s="170"/>
      <c r="B79" s="165"/>
      <c r="C79" s="171"/>
      <c r="D79" s="178"/>
      <c r="E79" s="177"/>
      <c r="F79" s="241"/>
      <c r="G79" s="236"/>
      <c r="H79" s="218"/>
      <c r="I79" s="115" t="s">
        <v>11</v>
      </c>
      <c r="J79" s="110"/>
    </row>
    <row r="80" spans="1:10" ht="24" x14ac:dyDescent="0.2">
      <c r="A80" s="170"/>
      <c r="B80" s="165"/>
      <c r="C80" s="171"/>
      <c r="D80" s="178"/>
      <c r="E80" s="177"/>
      <c r="F80" s="241"/>
      <c r="G80" s="236"/>
      <c r="H80" s="218"/>
      <c r="I80" s="115" t="s">
        <v>12</v>
      </c>
      <c r="J80" s="110"/>
    </row>
    <row r="81" spans="1:10" x14ac:dyDescent="0.2">
      <c r="A81" s="170"/>
      <c r="B81" s="165"/>
      <c r="C81" s="171"/>
      <c r="D81" s="178"/>
      <c r="E81" s="177"/>
      <c r="F81" s="241"/>
      <c r="G81" s="236"/>
      <c r="H81" s="218"/>
      <c r="I81" s="115" t="s">
        <v>13</v>
      </c>
      <c r="J81" s="110"/>
    </row>
    <row r="82" spans="1:10" x14ac:dyDescent="0.2">
      <c r="A82" s="170"/>
      <c r="B82" s="165"/>
      <c r="C82" s="171"/>
      <c r="D82" s="178"/>
      <c r="E82" s="177"/>
      <c r="F82" s="241"/>
      <c r="G82" s="236"/>
      <c r="H82" s="218"/>
      <c r="I82" s="115" t="s">
        <v>14</v>
      </c>
      <c r="J82" s="110"/>
    </row>
    <row r="83" spans="1:10" x14ac:dyDescent="0.2">
      <c r="A83" s="170"/>
      <c r="B83" s="165"/>
      <c r="C83" s="171"/>
      <c r="D83" s="178"/>
      <c r="E83" s="177"/>
      <c r="F83" s="241"/>
      <c r="G83" s="236"/>
      <c r="H83" s="219"/>
      <c r="I83" s="115" t="s">
        <v>15</v>
      </c>
      <c r="J83" s="110"/>
    </row>
    <row r="84" spans="1:10" ht="24" x14ac:dyDescent="0.2">
      <c r="A84" s="29" t="s">
        <v>395</v>
      </c>
      <c r="B84" s="116" t="s">
        <v>239</v>
      </c>
      <c r="C84" s="40"/>
      <c r="D84" s="84"/>
      <c r="E84" s="33"/>
      <c r="F84" s="35"/>
      <c r="G84" s="48"/>
      <c r="H84" s="48"/>
      <c r="I84" s="40"/>
      <c r="J84" s="121">
        <f>SUM(J85:J91)</f>
        <v>42.4</v>
      </c>
    </row>
    <row r="85" spans="1:10" ht="24" customHeight="1" x14ac:dyDescent="0.2">
      <c r="A85" s="170"/>
      <c r="B85" s="165"/>
      <c r="C85" s="171" t="s">
        <v>497</v>
      </c>
      <c r="D85" s="173" t="s">
        <v>660</v>
      </c>
      <c r="E85" s="173" t="s">
        <v>458</v>
      </c>
      <c r="F85" s="180" t="s">
        <v>16</v>
      </c>
      <c r="G85" s="180">
        <v>3</v>
      </c>
      <c r="H85" s="180" t="s">
        <v>940</v>
      </c>
      <c r="I85" s="115" t="s">
        <v>8</v>
      </c>
      <c r="J85" s="110">
        <v>42.4</v>
      </c>
    </row>
    <row r="86" spans="1:10" x14ac:dyDescent="0.2">
      <c r="A86" s="170"/>
      <c r="B86" s="165"/>
      <c r="C86" s="171"/>
      <c r="D86" s="173"/>
      <c r="E86" s="173"/>
      <c r="F86" s="180"/>
      <c r="G86" s="180"/>
      <c r="H86" s="180"/>
      <c r="I86" s="115" t="s">
        <v>10</v>
      </c>
      <c r="J86" s="110"/>
    </row>
    <row r="87" spans="1:10" x14ac:dyDescent="0.2">
      <c r="A87" s="170"/>
      <c r="B87" s="165"/>
      <c r="C87" s="171"/>
      <c r="D87" s="173"/>
      <c r="E87" s="173"/>
      <c r="F87" s="180"/>
      <c r="G87" s="180"/>
      <c r="H87" s="180"/>
      <c r="I87" s="115" t="s">
        <v>11</v>
      </c>
      <c r="J87" s="110"/>
    </row>
    <row r="88" spans="1:10" ht="23.25" customHeight="1" x14ac:dyDescent="0.2">
      <c r="A88" s="170"/>
      <c r="B88" s="165"/>
      <c r="C88" s="171"/>
      <c r="D88" s="173"/>
      <c r="E88" s="173"/>
      <c r="F88" s="180"/>
      <c r="G88" s="180"/>
      <c r="H88" s="180"/>
      <c r="I88" s="115" t="s">
        <v>12</v>
      </c>
      <c r="J88" s="110"/>
    </row>
    <row r="89" spans="1:10" x14ac:dyDescent="0.2">
      <c r="A89" s="170"/>
      <c r="B89" s="165"/>
      <c r="C89" s="171"/>
      <c r="D89" s="173"/>
      <c r="E89" s="173"/>
      <c r="F89" s="180"/>
      <c r="G89" s="180"/>
      <c r="H89" s="180"/>
      <c r="I89" s="115" t="s">
        <v>13</v>
      </c>
      <c r="J89" s="110"/>
    </row>
    <row r="90" spans="1:10" x14ac:dyDescent="0.2">
      <c r="A90" s="170"/>
      <c r="B90" s="165"/>
      <c r="C90" s="171"/>
      <c r="D90" s="173"/>
      <c r="E90" s="173"/>
      <c r="F90" s="180"/>
      <c r="G90" s="180"/>
      <c r="H90" s="180"/>
      <c r="I90" s="115" t="s">
        <v>14</v>
      </c>
      <c r="J90" s="110"/>
    </row>
    <row r="91" spans="1:10" x14ac:dyDescent="0.2">
      <c r="A91" s="170"/>
      <c r="B91" s="165"/>
      <c r="C91" s="171"/>
      <c r="D91" s="173"/>
      <c r="E91" s="173"/>
      <c r="F91" s="180"/>
      <c r="G91" s="180"/>
      <c r="H91" s="180"/>
      <c r="I91" s="115" t="s">
        <v>15</v>
      </c>
      <c r="J91" s="110"/>
    </row>
    <row r="92" spans="1:10" ht="36" x14ac:dyDescent="0.2">
      <c r="A92" s="29" t="s">
        <v>396</v>
      </c>
      <c r="B92" s="116" t="s">
        <v>347</v>
      </c>
      <c r="C92" s="40"/>
      <c r="D92" s="84"/>
      <c r="E92" s="33"/>
      <c r="F92" s="35"/>
      <c r="G92" s="48"/>
      <c r="H92" s="48"/>
      <c r="I92" s="40"/>
      <c r="J92" s="121">
        <f>SUM(J93:J99)</f>
        <v>15.1</v>
      </c>
    </row>
    <row r="93" spans="1:10" ht="24.75" customHeight="1" x14ac:dyDescent="0.2">
      <c r="A93" s="170"/>
      <c r="B93" s="165"/>
      <c r="C93" s="171" t="s">
        <v>497</v>
      </c>
      <c r="D93" s="173" t="s">
        <v>661</v>
      </c>
      <c r="E93" s="173" t="s">
        <v>461</v>
      </c>
      <c r="F93" s="180" t="s">
        <v>16</v>
      </c>
      <c r="G93" s="171">
        <v>3</v>
      </c>
      <c r="H93" s="174" t="s">
        <v>940</v>
      </c>
      <c r="I93" s="115" t="s">
        <v>8</v>
      </c>
      <c r="J93" s="110">
        <v>15.1</v>
      </c>
    </row>
    <row r="94" spans="1:10" x14ac:dyDescent="0.2">
      <c r="A94" s="170"/>
      <c r="B94" s="165"/>
      <c r="C94" s="171"/>
      <c r="D94" s="173"/>
      <c r="E94" s="173"/>
      <c r="F94" s="180"/>
      <c r="G94" s="171"/>
      <c r="H94" s="176"/>
      <c r="I94" s="115" t="s">
        <v>10</v>
      </c>
      <c r="J94" s="110"/>
    </row>
    <row r="95" spans="1:10" ht="12.75" customHeight="1" x14ac:dyDescent="0.2">
      <c r="A95" s="170"/>
      <c r="B95" s="165"/>
      <c r="C95" s="171"/>
      <c r="D95" s="173"/>
      <c r="E95" s="173" t="s">
        <v>662</v>
      </c>
      <c r="F95" s="180" t="s">
        <v>16</v>
      </c>
      <c r="G95" s="171">
        <v>3</v>
      </c>
      <c r="H95" s="174" t="s">
        <v>935</v>
      </c>
      <c r="I95" s="115" t="s">
        <v>11</v>
      </c>
      <c r="J95" s="110"/>
    </row>
    <row r="96" spans="1:10" ht="22.5" customHeight="1" x14ac:dyDescent="0.2">
      <c r="A96" s="170"/>
      <c r="B96" s="165"/>
      <c r="C96" s="171"/>
      <c r="D96" s="173"/>
      <c r="E96" s="173"/>
      <c r="F96" s="180"/>
      <c r="G96" s="171"/>
      <c r="H96" s="175"/>
      <c r="I96" s="115" t="s">
        <v>12</v>
      </c>
      <c r="J96" s="110"/>
    </row>
    <row r="97" spans="1:10" x14ac:dyDescent="0.2">
      <c r="A97" s="170"/>
      <c r="B97" s="165"/>
      <c r="C97" s="171"/>
      <c r="D97" s="173"/>
      <c r="E97" s="173"/>
      <c r="F97" s="180"/>
      <c r="G97" s="171"/>
      <c r="H97" s="175"/>
      <c r="I97" s="115" t="s">
        <v>13</v>
      </c>
      <c r="J97" s="110"/>
    </row>
    <row r="98" spans="1:10" x14ac:dyDescent="0.2">
      <c r="A98" s="170"/>
      <c r="B98" s="165"/>
      <c r="C98" s="171"/>
      <c r="D98" s="173"/>
      <c r="E98" s="173"/>
      <c r="F98" s="180"/>
      <c r="G98" s="171"/>
      <c r="H98" s="175"/>
      <c r="I98" s="115" t="s">
        <v>14</v>
      </c>
      <c r="J98" s="110"/>
    </row>
    <row r="99" spans="1:10" x14ac:dyDescent="0.2">
      <c r="A99" s="170"/>
      <c r="B99" s="165"/>
      <c r="C99" s="171"/>
      <c r="D99" s="173"/>
      <c r="E99" s="173"/>
      <c r="F99" s="180"/>
      <c r="G99" s="171"/>
      <c r="H99" s="176"/>
      <c r="I99" s="115" t="s">
        <v>15</v>
      </c>
      <c r="J99" s="110"/>
    </row>
    <row r="100" spans="1:10" ht="15.75" customHeight="1" x14ac:dyDescent="0.2">
      <c r="A100" s="29" t="s">
        <v>397</v>
      </c>
      <c r="B100" s="116" t="s">
        <v>240</v>
      </c>
      <c r="C100" s="40"/>
      <c r="D100" s="84"/>
      <c r="E100" s="33"/>
      <c r="F100" s="35"/>
      <c r="G100" s="48"/>
      <c r="H100" s="48"/>
      <c r="I100" s="40"/>
      <c r="J100" s="121">
        <f>SUM(J101:J107)</f>
        <v>73.2</v>
      </c>
    </row>
    <row r="101" spans="1:10" ht="24" x14ac:dyDescent="0.2">
      <c r="A101" s="170"/>
      <c r="B101" s="165"/>
      <c r="C101" s="171" t="s">
        <v>543</v>
      </c>
      <c r="D101" s="173" t="s">
        <v>663</v>
      </c>
      <c r="E101" s="173" t="s">
        <v>241</v>
      </c>
      <c r="F101" s="180" t="s">
        <v>16</v>
      </c>
      <c r="G101" s="180">
        <v>600</v>
      </c>
      <c r="H101" s="217" t="s">
        <v>940</v>
      </c>
      <c r="I101" s="115" t="s">
        <v>8</v>
      </c>
      <c r="J101" s="110">
        <v>73.2</v>
      </c>
    </row>
    <row r="102" spans="1:10" x14ac:dyDescent="0.2">
      <c r="A102" s="170"/>
      <c r="B102" s="165"/>
      <c r="C102" s="171"/>
      <c r="D102" s="173"/>
      <c r="E102" s="173"/>
      <c r="F102" s="180"/>
      <c r="G102" s="180"/>
      <c r="H102" s="218"/>
      <c r="I102" s="115" t="s">
        <v>10</v>
      </c>
      <c r="J102" s="110"/>
    </row>
    <row r="103" spans="1:10" x14ac:dyDescent="0.2">
      <c r="A103" s="170"/>
      <c r="B103" s="165"/>
      <c r="C103" s="171"/>
      <c r="D103" s="173"/>
      <c r="E103" s="173"/>
      <c r="F103" s="180"/>
      <c r="G103" s="180"/>
      <c r="H103" s="218"/>
      <c r="I103" s="115" t="s">
        <v>11</v>
      </c>
      <c r="J103" s="110"/>
    </row>
    <row r="104" spans="1:10" ht="24" customHeight="1" x14ac:dyDescent="0.2">
      <c r="A104" s="170"/>
      <c r="B104" s="165"/>
      <c r="C104" s="171"/>
      <c r="D104" s="173"/>
      <c r="E104" s="173"/>
      <c r="F104" s="180"/>
      <c r="G104" s="180"/>
      <c r="H104" s="218"/>
      <c r="I104" s="115" t="s">
        <v>12</v>
      </c>
      <c r="J104" s="110"/>
    </row>
    <row r="105" spans="1:10" x14ac:dyDescent="0.2">
      <c r="A105" s="170"/>
      <c r="B105" s="165"/>
      <c r="C105" s="171"/>
      <c r="D105" s="173"/>
      <c r="E105" s="173"/>
      <c r="F105" s="180"/>
      <c r="G105" s="180"/>
      <c r="H105" s="218"/>
      <c r="I105" s="115" t="s">
        <v>13</v>
      </c>
      <c r="J105" s="110"/>
    </row>
    <row r="106" spans="1:10" x14ac:dyDescent="0.2">
      <c r="A106" s="170"/>
      <c r="B106" s="165"/>
      <c r="C106" s="171"/>
      <c r="D106" s="173"/>
      <c r="E106" s="173"/>
      <c r="F106" s="180"/>
      <c r="G106" s="180"/>
      <c r="H106" s="218"/>
      <c r="I106" s="115" t="s">
        <v>14</v>
      </c>
      <c r="J106" s="110"/>
    </row>
    <row r="107" spans="1:10" x14ac:dyDescent="0.2">
      <c r="A107" s="170"/>
      <c r="B107" s="165"/>
      <c r="C107" s="171"/>
      <c r="D107" s="173"/>
      <c r="E107" s="173"/>
      <c r="F107" s="180"/>
      <c r="G107" s="180"/>
      <c r="H107" s="219"/>
      <c r="I107" s="115" t="s">
        <v>15</v>
      </c>
      <c r="J107" s="110"/>
    </row>
    <row r="108" spans="1:10" ht="24" x14ac:dyDescent="0.2">
      <c r="A108" s="27" t="s">
        <v>398</v>
      </c>
      <c r="B108" s="116" t="s">
        <v>242</v>
      </c>
      <c r="C108" s="40"/>
      <c r="D108" s="84"/>
      <c r="E108" s="33"/>
      <c r="F108" s="35"/>
      <c r="G108" s="48"/>
      <c r="H108" s="48"/>
      <c r="I108" s="40"/>
      <c r="J108" s="121">
        <f>SUM(J109:J115)</f>
        <v>1.5</v>
      </c>
    </row>
    <row r="109" spans="1:10" ht="24.75" customHeight="1" x14ac:dyDescent="0.2">
      <c r="A109" s="170"/>
      <c r="B109" s="165"/>
      <c r="C109" s="171" t="s">
        <v>497</v>
      </c>
      <c r="D109" s="173" t="s">
        <v>664</v>
      </c>
      <c r="E109" s="173" t="s">
        <v>243</v>
      </c>
      <c r="F109" s="180" t="s">
        <v>16</v>
      </c>
      <c r="G109" s="180">
        <v>2</v>
      </c>
      <c r="H109" s="217" t="s">
        <v>935</v>
      </c>
      <c r="I109" s="115" t="s">
        <v>8</v>
      </c>
      <c r="J109" s="110">
        <v>1.5</v>
      </c>
    </row>
    <row r="110" spans="1:10" x14ac:dyDescent="0.2">
      <c r="A110" s="170"/>
      <c r="B110" s="165"/>
      <c r="C110" s="171"/>
      <c r="D110" s="173"/>
      <c r="E110" s="173"/>
      <c r="F110" s="180"/>
      <c r="G110" s="180"/>
      <c r="H110" s="218"/>
      <c r="I110" s="115" t="s">
        <v>10</v>
      </c>
      <c r="J110" s="110"/>
    </row>
    <row r="111" spans="1:10" x14ac:dyDescent="0.2">
      <c r="A111" s="170"/>
      <c r="B111" s="165"/>
      <c r="C111" s="171"/>
      <c r="D111" s="173"/>
      <c r="E111" s="173"/>
      <c r="F111" s="180"/>
      <c r="G111" s="180"/>
      <c r="H111" s="218"/>
      <c r="I111" s="115" t="s">
        <v>11</v>
      </c>
      <c r="J111" s="110"/>
    </row>
    <row r="112" spans="1:10" ht="21.75" customHeight="1" x14ac:dyDescent="0.2">
      <c r="A112" s="170"/>
      <c r="B112" s="165"/>
      <c r="C112" s="171"/>
      <c r="D112" s="173"/>
      <c r="E112" s="173"/>
      <c r="F112" s="180"/>
      <c r="G112" s="180"/>
      <c r="H112" s="218"/>
      <c r="I112" s="115" t="s">
        <v>12</v>
      </c>
      <c r="J112" s="110"/>
    </row>
    <row r="113" spans="1:10" x14ac:dyDescent="0.2">
      <c r="A113" s="170"/>
      <c r="B113" s="165"/>
      <c r="C113" s="171"/>
      <c r="D113" s="173"/>
      <c r="E113" s="173"/>
      <c r="F113" s="180"/>
      <c r="G113" s="180"/>
      <c r="H113" s="218"/>
      <c r="I113" s="115" t="s">
        <v>13</v>
      </c>
      <c r="J113" s="110"/>
    </row>
    <row r="114" spans="1:10" x14ac:dyDescent="0.2">
      <c r="A114" s="170"/>
      <c r="B114" s="165"/>
      <c r="C114" s="171"/>
      <c r="D114" s="173"/>
      <c r="E114" s="173"/>
      <c r="F114" s="180"/>
      <c r="G114" s="180"/>
      <c r="H114" s="218"/>
      <c r="I114" s="115" t="s">
        <v>14</v>
      </c>
      <c r="J114" s="110"/>
    </row>
    <row r="115" spans="1:10" x14ac:dyDescent="0.2">
      <c r="A115" s="170"/>
      <c r="B115" s="165"/>
      <c r="C115" s="171"/>
      <c r="D115" s="173"/>
      <c r="E115" s="173"/>
      <c r="F115" s="180"/>
      <c r="G115" s="180"/>
      <c r="H115" s="219"/>
      <c r="I115" s="115" t="s">
        <v>15</v>
      </c>
      <c r="J115" s="110"/>
    </row>
    <row r="116" spans="1:10" ht="24" x14ac:dyDescent="0.2">
      <c r="A116" s="29" t="s">
        <v>334</v>
      </c>
      <c r="B116" s="116" t="s">
        <v>348</v>
      </c>
      <c r="C116" s="40"/>
      <c r="D116" s="84"/>
      <c r="E116" s="33"/>
      <c r="F116" s="35"/>
      <c r="G116" s="48"/>
      <c r="H116" s="48"/>
      <c r="I116" s="40"/>
      <c r="J116" s="121">
        <f>SUM(J117:J123)</f>
        <v>20</v>
      </c>
    </row>
    <row r="117" spans="1:10" ht="24" x14ac:dyDescent="0.2">
      <c r="A117" s="170"/>
      <c r="B117" s="165"/>
      <c r="C117" s="171" t="s">
        <v>497</v>
      </c>
      <c r="D117" s="173" t="s">
        <v>665</v>
      </c>
      <c r="E117" s="177" t="s">
        <v>244</v>
      </c>
      <c r="F117" s="241" t="s">
        <v>16</v>
      </c>
      <c r="G117" s="236" t="s">
        <v>897</v>
      </c>
      <c r="H117" s="217" t="s">
        <v>918</v>
      </c>
      <c r="I117" s="115" t="s">
        <v>8</v>
      </c>
      <c r="J117" s="110">
        <v>20</v>
      </c>
    </row>
    <row r="118" spans="1:10" x14ac:dyDescent="0.2">
      <c r="A118" s="170"/>
      <c r="B118" s="165"/>
      <c r="C118" s="171"/>
      <c r="D118" s="173"/>
      <c r="E118" s="177"/>
      <c r="F118" s="241"/>
      <c r="G118" s="236"/>
      <c r="H118" s="218"/>
      <c r="I118" s="115" t="s">
        <v>10</v>
      </c>
      <c r="J118" s="110"/>
    </row>
    <row r="119" spans="1:10" x14ac:dyDescent="0.2">
      <c r="A119" s="170"/>
      <c r="B119" s="165"/>
      <c r="C119" s="171"/>
      <c r="D119" s="173"/>
      <c r="E119" s="177"/>
      <c r="F119" s="241"/>
      <c r="G119" s="236"/>
      <c r="H119" s="218"/>
      <c r="I119" s="115" t="s">
        <v>11</v>
      </c>
      <c r="J119" s="110"/>
    </row>
    <row r="120" spans="1:10" ht="24" x14ac:dyDescent="0.2">
      <c r="A120" s="170"/>
      <c r="B120" s="165"/>
      <c r="C120" s="171"/>
      <c r="D120" s="173"/>
      <c r="E120" s="177"/>
      <c r="F120" s="241"/>
      <c r="G120" s="236"/>
      <c r="H120" s="218"/>
      <c r="I120" s="115" t="s">
        <v>12</v>
      </c>
      <c r="J120" s="110"/>
    </row>
    <row r="121" spans="1:10" x14ac:dyDescent="0.2">
      <c r="A121" s="170"/>
      <c r="B121" s="165"/>
      <c r="C121" s="171"/>
      <c r="D121" s="173"/>
      <c r="E121" s="177"/>
      <c r="F121" s="241"/>
      <c r="G121" s="236"/>
      <c r="H121" s="218"/>
      <c r="I121" s="115" t="s">
        <v>13</v>
      </c>
      <c r="J121" s="110"/>
    </row>
    <row r="122" spans="1:10" x14ac:dyDescent="0.2">
      <c r="A122" s="170"/>
      <c r="B122" s="165"/>
      <c r="C122" s="171"/>
      <c r="D122" s="173"/>
      <c r="E122" s="177"/>
      <c r="F122" s="241"/>
      <c r="G122" s="236"/>
      <c r="H122" s="218"/>
      <c r="I122" s="115" t="s">
        <v>14</v>
      </c>
      <c r="J122" s="110"/>
    </row>
    <row r="123" spans="1:10" x14ac:dyDescent="0.2">
      <c r="A123" s="170"/>
      <c r="B123" s="165"/>
      <c r="C123" s="171"/>
      <c r="D123" s="173"/>
      <c r="E123" s="177"/>
      <c r="F123" s="241"/>
      <c r="G123" s="236"/>
      <c r="H123" s="219"/>
      <c r="I123" s="115" t="s">
        <v>15</v>
      </c>
      <c r="J123" s="110"/>
    </row>
    <row r="124" spans="1:10" ht="15.75" customHeight="1" x14ac:dyDescent="0.2">
      <c r="A124" s="29" t="s">
        <v>399</v>
      </c>
      <c r="B124" s="116" t="s">
        <v>349</v>
      </c>
      <c r="C124" s="40"/>
      <c r="D124" s="84"/>
      <c r="E124" s="33"/>
      <c r="F124" s="35"/>
      <c r="G124" s="48"/>
      <c r="H124" s="48"/>
      <c r="I124" s="40"/>
      <c r="J124" s="121">
        <f>SUM(J125:J131)</f>
        <v>92.8</v>
      </c>
    </row>
    <row r="125" spans="1:10" ht="23.25" customHeight="1" x14ac:dyDescent="0.2">
      <c r="A125" s="170"/>
      <c r="B125" s="165"/>
      <c r="C125" s="171" t="s">
        <v>497</v>
      </c>
      <c r="D125" s="173" t="s">
        <v>666</v>
      </c>
      <c r="E125" s="177" t="s">
        <v>459</v>
      </c>
      <c r="F125" s="241" t="s">
        <v>16</v>
      </c>
      <c r="G125" s="236" t="s">
        <v>889</v>
      </c>
      <c r="H125" s="217" t="s">
        <v>918</v>
      </c>
      <c r="I125" s="115" t="s">
        <v>8</v>
      </c>
      <c r="J125" s="110">
        <v>92.8</v>
      </c>
    </row>
    <row r="126" spans="1:10" x14ac:dyDescent="0.2">
      <c r="A126" s="170"/>
      <c r="B126" s="165"/>
      <c r="C126" s="171"/>
      <c r="D126" s="173"/>
      <c r="E126" s="177"/>
      <c r="F126" s="241"/>
      <c r="G126" s="236"/>
      <c r="H126" s="218"/>
      <c r="I126" s="115" t="s">
        <v>10</v>
      </c>
      <c r="J126" s="110"/>
    </row>
    <row r="127" spans="1:10" x14ac:dyDescent="0.2">
      <c r="A127" s="170"/>
      <c r="B127" s="165"/>
      <c r="C127" s="171"/>
      <c r="D127" s="173"/>
      <c r="E127" s="177"/>
      <c r="F127" s="241"/>
      <c r="G127" s="236"/>
      <c r="H127" s="219"/>
      <c r="I127" s="115" t="s">
        <v>11</v>
      </c>
      <c r="J127" s="110"/>
    </row>
    <row r="128" spans="1:10" ht="21.75" customHeight="1" x14ac:dyDescent="0.2">
      <c r="A128" s="170"/>
      <c r="B128" s="165"/>
      <c r="C128" s="171"/>
      <c r="D128" s="173"/>
      <c r="E128" s="173" t="s">
        <v>833</v>
      </c>
      <c r="F128" s="180" t="s">
        <v>16</v>
      </c>
      <c r="G128" s="180">
        <v>2</v>
      </c>
      <c r="H128" s="217" t="s">
        <v>942</v>
      </c>
      <c r="I128" s="115" t="s">
        <v>12</v>
      </c>
      <c r="J128" s="110"/>
    </row>
    <row r="129" spans="1:10" x14ac:dyDescent="0.2">
      <c r="A129" s="170"/>
      <c r="B129" s="165"/>
      <c r="C129" s="171"/>
      <c r="D129" s="173"/>
      <c r="E129" s="173"/>
      <c r="F129" s="180"/>
      <c r="G129" s="180"/>
      <c r="H129" s="219"/>
      <c r="I129" s="115" t="s">
        <v>13</v>
      </c>
      <c r="J129" s="110"/>
    </row>
    <row r="130" spans="1:10" x14ac:dyDescent="0.2">
      <c r="A130" s="170"/>
      <c r="B130" s="165"/>
      <c r="C130" s="171"/>
      <c r="D130" s="173"/>
      <c r="E130" s="173" t="s">
        <v>668</v>
      </c>
      <c r="F130" s="180" t="s">
        <v>667</v>
      </c>
      <c r="G130" s="180"/>
      <c r="H130" s="217" t="s">
        <v>943</v>
      </c>
      <c r="I130" s="115" t="s">
        <v>14</v>
      </c>
      <c r="J130" s="110"/>
    </row>
    <row r="131" spans="1:10" x14ac:dyDescent="0.2">
      <c r="A131" s="170"/>
      <c r="B131" s="165"/>
      <c r="C131" s="171"/>
      <c r="D131" s="173"/>
      <c r="E131" s="173"/>
      <c r="F131" s="180"/>
      <c r="G131" s="180"/>
      <c r="H131" s="219"/>
      <c r="I131" s="115" t="s">
        <v>15</v>
      </c>
      <c r="J131" s="110"/>
    </row>
    <row r="132" spans="1:10" ht="36" customHeight="1" x14ac:dyDescent="0.2">
      <c r="A132" s="29" t="s">
        <v>963</v>
      </c>
      <c r="B132" s="116" t="s">
        <v>964</v>
      </c>
      <c r="C132" s="40"/>
      <c r="D132" s="84"/>
      <c r="E132" s="33"/>
      <c r="F132" s="35"/>
      <c r="G132" s="48"/>
      <c r="H132" s="48"/>
      <c r="I132" s="40"/>
      <c r="J132" s="121">
        <f>SUM(J133:J139)</f>
        <v>5</v>
      </c>
    </row>
    <row r="133" spans="1:10" ht="23.25" customHeight="1" x14ac:dyDescent="0.2">
      <c r="A133" s="170"/>
      <c r="B133" s="165"/>
      <c r="C133" s="171" t="s">
        <v>497</v>
      </c>
      <c r="D133" s="178" t="s">
        <v>724</v>
      </c>
      <c r="E133" s="177" t="s">
        <v>965</v>
      </c>
      <c r="F133" s="241" t="s">
        <v>16</v>
      </c>
      <c r="G133" s="236" t="s">
        <v>897</v>
      </c>
      <c r="H133" s="171" t="s">
        <v>918</v>
      </c>
      <c r="I133" s="115" t="s">
        <v>8</v>
      </c>
      <c r="J133" s="126">
        <v>5</v>
      </c>
    </row>
    <row r="134" spans="1:10" x14ac:dyDescent="0.2">
      <c r="A134" s="170"/>
      <c r="B134" s="165"/>
      <c r="C134" s="171"/>
      <c r="D134" s="178"/>
      <c r="E134" s="177"/>
      <c r="F134" s="241"/>
      <c r="G134" s="236"/>
      <c r="H134" s="171"/>
      <c r="I134" s="115" t="s">
        <v>10</v>
      </c>
      <c r="J134" s="110"/>
    </row>
    <row r="135" spans="1:10" x14ac:dyDescent="0.2">
      <c r="A135" s="170"/>
      <c r="B135" s="165"/>
      <c r="C135" s="171"/>
      <c r="D135" s="178"/>
      <c r="E135" s="177"/>
      <c r="F135" s="241"/>
      <c r="G135" s="236"/>
      <c r="H135" s="171"/>
      <c r="I135" s="115" t="s">
        <v>11</v>
      </c>
      <c r="J135" s="110"/>
    </row>
    <row r="136" spans="1:10" ht="21.75" customHeight="1" x14ac:dyDescent="0.2">
      <c r="A136" s="170"/>
      <c r="B136" s="165"/>
      <c r="C136" s="171"/>
      <c r="D136" s="178"/>
      <c r="E136" s="177"/>
      <c r="F136" s="241"/>
      <c r="G136" s="236"/>
      <c r="H136" s="171"/>
      <c r="I136" s="115" t="s">
        <v>12</v>
      </c>
      <c r="J136" s="110"/>
    </row>
    <row r="137" spans="1:10" x14ac:dyDescent="0.2">
      <c r="A137" s="170"/>
      <c r="B137" s="165"/>
      <c r="C137" s="171"/>
      <c r="D137" s="178"/>
      <c r="E137" s="177"/>
      <c r="F137" s="241"/>
      <c r="G137" s="236"/>
      <c r="H137" s="171"/>
      <c r="I137" s="115" t="s">
        <v>13</v>
      </c>
      <c r="J137" s="110"/>
    </row>
    <row r="138" spans="1:10" x14ac:dyDescent="0.2">
      <c r="A138" s="170"/>
      <c r="B138" s="165"/>
      <c r="C138" s="171"/>
      <c r="D138" s="178"/>
      <c r="E138" s="177"/>
      <c r="F138" s="241"/>
      <c r="G138" s="236"/>
      <c r="H138" s="171"/>
      <c r="I138" s="115" t="s">
        <v>14</v>
      </c>
      <c r="J138" s="110"/>
    </row>
    <row r="139" spans="1:10" x14ac:dyDescent="0.2">
      <c r="A139" s="170"/>
      <c r="B139" s="165"/>
      <c r="C139" s="171"/>
      <c r="D139" s="178"/>
      <c r="E139" s="177"/>
      <c r="F139" s="241"/>
      <c r="G139" s="236"/>
      <c r="H139" s="171"/>
      <c r="I139" s="115" t="s">
        <v>15</v>
      </c>
      <c r="J139" s="126"/>
    </row>
    <row r="140" spans="1:10" ht="36" customHeight="1" x14ac:dyDescent="0.2">
      <c r="A140" s="29" t="s">
        <v>400</v>
      </c>
      <c r="B140" s="116" t="s">
        <v>820</v>
      </c>
      <c r="C140" s="40"/>
      <c r="D140" s="84"/>
      <c r="E140" s="33"/>
      <c r="F140" s="35"/>
      <c r="G140" s="48"/>
      <c r="H140" s="48"/>
      <c r="I140" s="40"/>
      <c r="J140" s="121">
        <f>SUM(J141:J147)</f>
        <v>2</v>
      </c>
    </row>
    <row r="141" spans="1:10" ht="23.25" customHeight="1" x14ac:dyDescent="0.2">
      <c r="A141" s="170"/>
      <c r="B141" s="165"/>
      <c r="C141" s="171" t="s">
        <v>497</v>
      </c>
      <c r="D141" s="178" t="s">
        <v>724</v>
      </c>
      <c r="E141" s="177" t="s">
        <v>460</v>
      </c>
      <c r="F141" s="241" t="s">
        <v>175</v>
      </c>
      <c r="G141" s="236" t="s">
        <v>895</v>
      </c>
      <c r="H141" s="171" t="s">
        <v>881</v>
      </c>
      <c r="I141" s="115" t="s">
        <v>8</v>
      </c>
      <c r="J141" s="126">
        <v>2</v>
      </c>
    </row>
    <row r="142" spans="1:10" x14ac:dyDescent="0.2">
      <c r="A142" s="170"/>
      <c r="B142" s="165"/>
      <c r="C142" s="171"/>
      <c r="D142" s="178"/>
      <c r="E142" s="177"/>
      <c r="F142" s="241"/>
      <c r="G142" s="236"/>
      <c r="H142" s="171"/>
      <c r="I142" s="115" t="s">
        <v>10</v>
      </c>
      <c r="J142" s="110"/>
    </row>
    <row r="143" spans="1:10" x14ac:dyDescent="0.2">
      <c r="A143" s="170"/>
      <c r="B143" s="165"/>
      <c r="C143" s="171"/>
      <c r="D143" s="178"/>
      <c r="E143" s="177"/>
      <c r="F143" s="241"/>
      <c r="G143" s="236"/>
      <c r="H143" s="171"/>
      <c r="I143" s="115" t="s">
        <v>11</v>
      </c>
      <c r="J143" s="110"/>
    </row>
    <row r="144" spans="1:10" ht="21.75" customHeight="1" x14ac:dyDescent="0.2">
      <c r="A144" s="170"/>
      <c r="B144" s="165"/>
      <c r="C144" s="171"/>
      <c r="D144" s="178"/>
      <c r="E144" s="177"/>
      <c r="F144" s="241"/>
      <c r="G144" s="236"/>
      <c r="H144" s="171"/>
      <c r="I144" s="115" t="s">
        <v>12</v>
      </c>
      <c r="J144" s="110"/>
    </row>
    <row r="145" spans="1:10" x14ac:dyDescent="0.2">
      <c r="A145" s="170"/>
      <c r="B145" s="165"/>
      <c r="C145" s="171"/>
      <c r="D145" s="178"/>
      <c r="E145" s="177"/>
      <c r="F145" s="241"/>
      <c r="G145" s="236"/>
      <c r="H145" s="171"/>
      <c r="I145" s="115" t="s">
        <v>13</v>
      </c>
      <c r="J145" s="110"/>
    </row>
    <row r="146" spans="1:10" x14ac:dyDescent="0.2">
      <c r="A146" s="170"/>
      <c r="B146" s="165"/>
      <c r="C146" s="171"/>
      <c r="D146" s="178"/>
      <c r="E146" s="177"/>
      <c r="F146" s="241"/>
      <c r="G146" s="236"/>
      <c r="H146" s="171"/>
      <c r="I146" s="115" t="s">
        <v>14</v>
      </c>
      <c r="J146" s="110"/>
    </row>
    <row r="147" spans="1:10" x14ac:dyDescent="0.2">
      <c r="A147" s="170"/>
      <c r="B147" s="165"/>
      <c r="C147" s="171"/>
      <c r="D147" s="178"/>
      <c r="E147" s="177"/>
      <c r="F147" s="241"/>
      <c r="G147" s="236"/>
      <c r="H147" s="171"/>
      <c r="I147" s="115" t="s">
        <v>15</v>
      </c>
      <c r="J147" s="126"/>
    </row>
    <row r="148" spans="1:10" ht="36" customHeight="1" x14ac:dyDescent="0.2">
      <c r="A148" s="29" t="s">
        <v>864</v>
      </c>
      <c r="B148" s="116" t="s">
        <v>865</v>
      </c>
      <c r="C148" s="40"/>
      <c r="D148" s="84"/>
      <c r="E148" s="33"/>
      <c r="F148" s="35"/>
      <c r="G148" s="48"/>
      <c r="H148" s="48"/>
      <c r="I148" s="40"/>
      <c r="J148" s="121">
        <f>SUM(J149:J155)</f>
        <v>4.5999999999999996</v>
      </c>
    </row>
    <row r="149" spans="1:10" ht="23.25" customHeight="1" x14ac:dyDescent="0.2">
      <c r="A149" s="170"/>
      <c r="B149" s="165"/>
      <c r="C149" s="171" t="s">
        <v>497</v>
      </c>
      <c r="D149" s="178" t="s">
        <v>867</v>
      </c>
      <c r="E149" s="177" t="s">
        <v>866</v>
      </c>
      <c r="F149" s="241" t="s">
        <v>175</v>
      </c>
      <c r="G149" s="236" t="s">
        <v>895</v>
      </c>
      <c r="H149" s="171" t="s">
        <v>881</v>
      </c>
      <c r="I149" s="115" t="s">
        <v>8</v>
      </c>
      <c r="J149" s="126">
        <v>4.5999999999999996</v>
      </c>
    </row>
    <row r="150" spans="1:10" x14ac:dyDescent="0.2">
      <c r="A150" s="170"/>
      <c r="B150" s="165"/>
      <c r="C150" s="171"/>
      <c r="D150" s="178"/>
      <c r="E150" s="177"/>
      <c r="F150" s="241"/>
      <c r="G150" s="236"/>
      <c r="H150" s="171"/>
      <c r="I150" s="115" t="s">
        <v>10</v>
      </c>
      <c r="J150" s="110"/>
    </row>
    <row r="151" spans="1:10" x14ac:dyDescent="0.2">
      <c r="A151" s="170"/>
      <c r="B151" s="165"/>
      <c r="C151" s="171"/>
      <c r="D151" s="178"/>
      <c r="E151" s="177"/>
      <c r="F151" s="241"/>
      <c r="G151" s="236"/>
      <c r="H151" s="171"/>
      <c r="I151" s="115" t="s">
        <v>11</v>
      </c>
      <c r="J151" s="110"/>
    </row>
    <row r="152" spans="1:10" ht="21.75" customHeight="1" x14ac:dyDescent="0.2">
      <c r="A152" s="170"/>
      <c r="B152" s="165"/>
      <c r="C152" s="171"/>
      <c r="D152" s="178"/>
      <c r="E152" s="177"/>
      <c r="F152" s="241"/>
      <c r="G152" s="236"/>
      <c r="H152" s="171"/>
      <c r="I152" s="115" t="s">
        <v>12</v>
      </c>
      <c r="J152" s="110"/>
    </row>
    <row r="153" spans="1:10" x14ac:dyDescent="0.2">
      <c r="A153" s="170"/>
      <c r="B153" s="165"/>
      <c r="C153" s="171"/>
      <c r="D153" s="178"/>
      <c r="E153" s="177"/>
      <c r="F153" s="241"/>
      <c r="G153" s="236"/>
      <c r="H153" s="171"/>
      <c r="I153" s="115" t="s">
        <v>13</v>
      </c>
      <c r="J153" s="110"/>
    </row>
    <row r="154" spans="1:10" x14ac:dyDescent="0.2">
      <c r="A154" s="170"/>
      <c r="B154" s="165"/>
      <c r="C154" s="171"/>
      <c r="D154" s="178"/>
      <c r="E154" s="177"/>
      <c r="F154" s="241"/>
      <c r="G154" s="236"/>
      <c r="H154" s="171"/>
      <c r="I154" s="115" t="s">
        <v>14</v>
      </c>
      <c r="J154" s="110"/>
    </row>
    <row r="155" spans="1:10" x14ac:dyDescent="0.2">
      <c r="A155" s="170"/>
      <c r="B155" s="165"/>
      <c r="C155" s="171"/>
      <c r="D155" s="178"/>
      <c r="E155" s="177"/>
      <c r="F155" s="241"/>
      <c r="G155" s="236"/>
      <c r="H155" s="171"/>
      <c r="I155" s="115" t="s">
        <v>15</v>
      </c>
      <c r="J155" s="126"/>
    </row>
    <row r="156" spans="1:10" ht="12.75" thickBot="1" x14ac:dyDescent="0.25">
      <c r="A156" s="205" t="s">
        <v>56</v>
      </c>
      <c r="B156" s="206"/>
      <c r="C156" s="206"/>
      <c r="D156" s="206"/>
      <c r="E156" s="206"/>
      <c r="F156" s="206"/>
      <c r="G156" s="206"/>
      <c r="H156" s="206"/>
      <c r="I156" s="206"/>
      <c r="J156" s="122">
        <f>SUM(J9,J17,J26,J34,J43,J51,J60,J68,J76,J84,J92,J100,J108,J116,J124,J132,J140,J148)</f>
        <v>2048.9</v>
      </c>
    </row>
    <row r="157" spans="1:10" ht="12.75" thickBot="1" x14ac:dyDescent="0.25">
      <c r="A157" s="111" t="s">
        <v>57</v>
      </c>
      <c r="B157" s="111"/>
      <c r="C157" s="123"/>
      <c r="I157" s="123"/>
      <c r="J157" s="111"/>
    </row>
    <row r="158" spans="1:10" ht="24" x14ac:dyDescent="0.2">
      <c r="A158" s="2"/>
      <c r="B158" s="3" t="s">
        <v>58</v>
      </c>
      <c r="C158" s="79">
        <f>SUM(C160:C165)</f>
        <v>2048.8999999999996</v>
      </c>
      <c r="I158" s="55"/>
      <c r="J158" s="23"/>
    </row>
    <row r="159" spans="1:10" x14ac:dyDescent="0.2">
      <c r="A159" s="4"/>
      <c r="B159" s="5" t="s">
        <v>59</v>
      </c>
      <c r="C159" s="80" t="s">
        <v>9</v>
      </c>
      <c r="I159" s="55"/>
      <c r="J159" s="57"/>
    </row>
    <row r="160" spans="1:10" ht="24" x14ac:dyDescent="0.2">
      <c r="A160" s="4"/>
      <c r="B160" s="6" t="s">
        <v>8</v>
      </c>
      <c r="C160" s="81">
        <f>SUMIF($I$8:$I$156,$B160,J$8:J$156)</f>
        <v>1668.1999999999998</v>
      </c>
      <c r="I160" s="12"/>
      <c r="J160" s="59"/>
    </row>
    <row r="161" spans="1:10" ht="24" x14ac:dyDescent="0.2">
      <c r="A161" s="4"/>
      <c r="B161" s="6" t="s">
        <v>10</v>
      </c>
      <c r="C161" s="81">
        <f t="shared" ref="C161:C166" si="1">SUMIF($I$8:$I$156,$B161,J$8:J$156)</f>
        <v>380.7</v>
      </c>
      <c r="I161" s="12"/>
      <c r="J161" s="59"/>
    </row>
    <row r="162" spans="1:10" x14ac:dyDescent="0.2">
      <c r="A162" s="4"/>
      <c r="B162" s="6" t="s">
        <v>11</v>
      </c>
      <c r="C162" s="81">
        <f t="shared" si="1"/>
        <v>0</v>
      </c>
      <c r="I162" s="12"/>
      <c r="J162" s="59"/>
    </row>
    <row r="163" spans="1:10" ht="24" x14ac:dyDescent="0.2">
      <c r="A163" s="4"/>
      <c r="B163" s="6" t="s">
        <v>12</v>
      </c>
      <c r="C163" s="81">
        <f t="shared" si="1"/>
        <v>0</v>
      </c>
      <c r="I163" s="12"/>
      <c r="J163" s="59"/>
    </row>
    <row r="164" spans="1:10" ht="13.5" customHeight="1" x14ac:dyDescent="0.2">
      <c r="A164" s="4"/>
      <c r="B164" s="6" t="s">
        <v>13</v>
      </c>
      <c r="C164" s="81">
        <f t="shared" si="1"/>
        <v>0</v>
      </c>
      <c r="I164" s="12"/>
      <c r="J164" s="59"/>
    </row>
    <row r="165" spans="1:10" x14ac:dyDescent="0.2">
      <c r="A165" s="4"/>
      <c r="B165" s="6" t="s">
        <v>14</v>
      </c>
      <c r="C165" s="81">
        <f t="shared" si="1"/>
        <v>0</v>
      </c>
      <c r="I165" s="12"/>
      <c r="J165" s="59"/>
    </row>
    <row r="166" spans="1:10" ht="12.75" thickBot="1" x14ac:dyDescent="0.25">
      <c r="A166" s="147"/>
      <c r="B166" s="148" t="s">
        <v>15</v>
      </c>
      <c r="C166" s="149">
        <f t="shared" si="1"/>
        <v>0</v>
      </c>
      <c r="I166" s="55"/>
      <c r="J166" s="61"/>
    </row>
    <row r="167" spans="1:10" ht="24.75" thickBot="1" x14ac:dyDescent="0.25">
      <c r="A167" s="8"/>
      <c r="B167" s="9" t="s">
        <v>56</v>
      </c>
      <c r="C167" s="83">
        <f>C158+C166</f>
        <v>2048.8999999999996</v>
      </c>
      <c r="D167" s="77"/>
      <c r="G167" s="18"/>
      <c r="H167" s="18"/>
      <c r="I167" s="12"/>
      <c r="J167" s="63"/>
    </row>
    <row r="168" spans="1:10" ht="12.75" thickBot="1" x14ac:dyDescent="0.25">
      <c r="A168" s="10"/>
      <c r="B168" s="10" t="s">
        <v>60</v>
      </c>
      <c r="C168" s="82">
        <f>SUM(J9,J17,J140)</f>
        <v>2</v>
      </c>
      <c r="G168" s="18"/>
      <c r="H168" s="18"/>
      <c r="I168" s="12"/>
      <c r="J168" s="65"/>
    </row>
    <row r="169" spans="1:10" x14ac:dyDescent="0.2">
      <c r="A169" s="14" t="s">
        <v>61</v>
      </c>
      <c r="B169" s="15" t="s">
        <v>62</v>
      </c>
      <c r="J169" s="17"/>
    </row>
    <row r="170" spans="1:10" x14ac:dyDescent="0.2">
      <c r="A170" s="14" t="s">
        <v>63</v>
      </c>
      <c r="B170" s="15" t="s">
        <v>64</v>
      </c>
      <c r="J170" s="23"/>
    </row>
    <row r="171" spans="1:10" ht="13.5" customHeight="1" x14ac:dyDescent="0.2">
      <c r="A171" s="14" t="s">
        <v>65</v>
      </c>
      <c r="B171" s="15" t="s">
        <v>66</v>
      </c>
      <c r="J171" s="25"/>
    </row>
    <row r="172" spans="1:10" ht="13.5" customHeight="1" x14ac:dyDescent="0.2">
      <c r="A172" s="14" t="s">
        <v>67</v>
      </c>
      <c r="B172" s="18" t="s">
        <v>68</v>
      </c>
    </row>
    <row r="173" spans="1:10" x14ac:dyDescent="0.2">
      <c r="A173" s="14" t="s">
        <v>69</v>
      </c>
      <c r="B173" s="15" t="s">
        <v>70</v>
      </c>
    </row>
    <row r="174" spans="1:10" x14ac:dyDescent="0.2">
      <c r="A174" s="14" t="s">
        <v>71</v>
      </c>
      <c r="B174" s="15" t="s">
        <v>72</v>
      </c>
    </row>
    <row r="175" spans="1:10" x14ac:dyDescent="0.2">
      <c r="A175" s="14" t="s">
        <v>73</v>
      </c>
      <c r="B175" s="15" t="s">
        <v>74</v>
      </c>
    </row>
    <row r="176" spans="1:10" x14ac:dyDescent="0.2">
      <c r="A176" s="14" t="s">
        <v>75</v>
      </c>
      <c r="B176" s="15" t="s">
        <v>76</v>
      </c>
    </row>
    <row r="177" spans="1:2" x14ac:dyDescent="0.2">
      <c r="A177" s="14" t="s">
        <v>77</v>
      </c>
      <c r="B177" s="15" t="s">
        <v>78</v>
      </c>
    </row>
    <row r="178" spans="1:2" x14ac:dyDescent="0.2">
      <c r="A178" s="14" t="s">
        <v>79</v>
      </c>
      <c r="B178" s="15" t="s">
        <v>80</v>
      </c>
    </row>
    <row r="179" spans="1:2" x14ac:dyDescent="0.2">
      <c r="A179" s="14" t="s">
        <v>81</v>
      </c>
      <c r="B179" s="15" t="s">
        <v>82</v>
      </c>
    </row>
    <row r="180" spans="1:2" x14ac:dyDescent="0.2">
      <c r="A180" s="14" t="s">
        <v>384</v>
      </c>
      <c r="B180" s="15" t="s">
        <v>385</v>
      </c>
    </row>
  </sheetData>
  <dataConsolidate/>
  <mergeCells count="171">
    <mergeCell ref="A133:A139"/>
    <mergeCell ref="B133:B139"/>
    <mergeCell ref="C133:C139"/>
    <mergeCell ref="D133:D139"/>
    <mergeCell ref="E133:E139"/>
    <mergeCell ref="F133:F139"/>
    <mergeCell ref="G133:G139"/>
    <mergeCell ref="H133:H139"/>
    <mergeCell ref="A156:I156"/>
    <mergeCell ref="A149:A155"/>
    <mergeCell ref="B149:B155"/>
    <mergeCell ref="C149:C155"/>
    <mergeCell ref="D149:D155"/>
    <mergeCell ref="E149:E155"/>
    <mergeCell ref="F149:F155"/>
    <mergeCell ref="G149:G155"/>
    <mergeCell ref="H149:H155"/>
    <mergeCell ref="F141:F147"/>
    <mergeCell ref="G141:G147"/>
    <mergeCell ref="H141:H147"/>
    <mergeCell ref="A141:A147"/>
    <mergeCell ref="B141:B147"/>
    <mergeCell ref="C141:C147"/>
    <mergeCell ref="D141:D147"/>
    <mergeCell ref="B7:J7"/>
    <mergeCell ref="A10:A16"/>
    <mergeCell ref="B10:B16"/>
    <mergeCell ref="C10:C16"/>
    <mergeCell ref="D10:D16"/>
    <mergeCell ref="G10:G16"/>
    <mergeCell ref="E10:E16"/>
    <mergeCell ref="F10:F16"/>
    <mergeCell ref="D18:D24"/>
    <mergeCell ref="G18:G24"/>
    <mergeCell ref="H18:H24"/>
    <mergeCell ref="B8:J8"/>
    <mergeCell ref="H10:H16"/>
    <mergeCell ref="B25:J25"/>
    <mergeCell ref="C18:C24"/>
    <mergeCell ref="E18:E24"/>
    <mergeCell ref="F18:F24"/>
    <mergeCell ref="A18:A24"/>
    <mergeCell ref="B18:B24"/>
    <mergeCell ref="G27:G33"/>
    <mergeCell ref="H27:H33"/>
    <mergeCell ref="G35:G41"/>
    <mergeCell ref="H35:H41"/>
    <mergeCell ref="A4:J4"/>
    <mergeCell ref="A5:A6"/>
    <mergeCell ref="B5:B6"/>
    <mergeCell ref="C5:C6"/>
    <mergeCell ref="I5:I6"/>
    <mergeCell ref="J5:J6"/>
    <mergeCell ref="D5:D6"/>
    <mergeCell ref="E5:F5"/>
    <mergeCell ref="G5:H5"/>
    <mergeCell ref="C61:C67"/>
    <mergeCell ref="E61:E67"/>
    <mergeCell ref="F61:F67"/>
    <mergeCell ref="G61:G67"/>
    <mergeCell ref="H61:H67"/>
    <mergeCell ref="A27:A33"/>
    <mergeCell ref="B27:B33"/>
    <mergeCell ref="A35:A41"/>
    <mergeCell ref="B35:B41"/>
    <mergeCell ref="C27:C33"/>
    <mergeCell ref="C35:C41"/>
    <mergeCell ref="D27:D33"/>
    <mergeCell ref="E27:E33"/>
    <mergeCell ref="F27:F33"/>
    <mergeCell ref="A52:A58"/>
    <mergeCell ref="B52:B58"/>
    <mergeCell ref="C52:C58"/>
    <mergeCell ref="D52:D58"/>
    <mergeCell ref="E52:E58"/>
    <mergeCell ref="F52:F58"/>
    <mergeCell ref="G52:G58"/>
    <mergeCell ref="H52:H58"/>
    <mergeCell ref="A69:A75"/>
    <mergeCell ref="B69:B75"/>
    <mergeCell ref="C69:C75"/>
    <mergeCell ref="D69:D75"/>
    <mergeCell ref="E69:E75"/>
    <mergeCell ref="E35:E41"/>
    <mergeCell ref="D35:D41"/>
    <mergeCell ref="B42:J42"/>
    <mergeCell ref="A44:A50"/>
    <mergeCell ref="B44:B50"/>
    <mergeCell ref="C44:C50"/>
    <mergeCell ref="D44:D50"/>
    <mergeCell ref="E44:E50"/>
    <mergeCell ref="F44:F50"/>
    <mergeCell ref="G44:G50"/>
    <mergeCell ref="H44:H50"/>
    <mergeCell ref="B59:J59"/>
    <mergeCell ref="D61:D67"/>
    <mergeCell ref="F69:F75"/>
    <mergeCell ref="G69:G75"/>
    <mergeCell ref="H69:H75"/>
    <mergeCell ref="F35:F41"/>
    <mergeCell ref="A61:A67"/>
    <mergeCell ref="B61:B67"/>
    <mergeCell ref="F77:F83"/>
    <mergeCell ref="G77:G83"/>
    <mergeCell ref="H77:H83"/>
    <mergeCell ref="A85:A91"/>
    <mergeCell ref="B85:B91"/>
    <mergeCell ref="C85:C91"/>
    <mergeCell ref="D85:D91"/>
    <mergeCell ref="E85:E91"/>
    <mergeCell ref="F85:F91"/>
    <mergeCell ref="G85:G91"/>
    <mergeCell ref="H85:H91"/>
    <mergeCell ref="A77:A83"/>
    <mergeCell ref="B77:B83"/>
    <mergeCell ref="C77:C83"/>
    <mergeCell ref="D77:D83"/>
    <mergeCell ref="E77:E83"/>
    <mergeCell ref="F93:F94"/>
    <mergeCell ref="G93:G94"/>
    <mergeCell ref="H93:H94"/>
    <mergeCell ref="D93:D99"/>
    <mergeCell ref="A93:A99"/>
    <mergeCell ref="B93:B99"/>
    <mergeCell ref="C93:C99"/>
    <mergeCell ref="E93:E94"/>
    <mergeCell ref="E95:E99"/>
    <mergeCell ref="F95:F99"/>
    <mergeCell ref="G95:G99"/>
    <mergeCell ref="H95:H99"/>
    <mergeCell ref="F117:F123"/>
    <mergeCell ref="G117:G123"/>
    <mergeCell ref="H117:H123"/>
    <mergeCell ref="A109:A115"/>
    <mergeCell ref="B109:B115"/>
    <mergeCell ref="C109:C115"/>
    <mergeCell ref="D109:D115"/>
    <mergeCell ref="E109:E115"/>
    <mergeCell ref="A101:A107"/>
    <mergeCell ref="B101:B107"/>
    <mergeCell ref="C101:C107"/>
    <mergeCell ref="D101:D107"/>
    <mergeCell ref="E101:E107"/>
    <mergeCell ref="F101:F107"/>
    <mergeCell ref="G101:G107"/>
    <mergeCell ref="H101:H107"/>
    <mergeCell ref="F109:F115"/>
    <mergeCell ref="G109:G115"/>
    <mergeCell ref="H109:H115"/>
    <mergeCell ref="A125:A131"/>
    <mergeCell ref="B125:B131"/>
    <mergeCell ref="C125:C131"/>
    <mergeCell ref="D125:D131"/>
    <mergeCell ref="E125:E127"/>
    <mergeCell ref="A117:A123"/>
    <mergeCell ref="B117:B123"/>
    <mergeCell ref="C117:C123"/>
    <mergeCell ref="D117:D123"/>
    <mergeCell ref="E117:E123"/>
    <mergeCell ref="E141:E147"/>
    <mergeCell ref="F130:F131"/>
    <mergeCell ref="G130:G131"/>
    <mergeCell ref="H130:H131"/>
    <mergeCell ref="E128:E129"/>
    <mergeCell ref="E130:E131"/>
    <mergeCell ref="F125:F127"/>
    <mergeCell ref="G125:G127"/>
    <mergeCell ref="H125:H127"/>
    <mergeCell ref="F128:F129"/>
    <mergeCell ref="G128:G129"/>
    <mergeCell ref="H128:H129"/>
  </mergeCells>
  <phoneticPr fontId="3" type="noConversion"/>
  <pageMargins left="0.25" right="0.25" top="0.75" bottom="0.75" header="0.3" footer="0.3"/>
  <pageSetup paperSize="9" scale="69" fitToHeight="0" orientation="landscape" r:id="rId1"/>
  <rowBreaks count="1" manualBreakCount="1">
    <brk id="165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EC4DC-7F92-4487-B493-45CA7774B05E}">
  <sheetPr>
    <pageSetUpPr fitToPage="1"/>
  </sheetPr>
  <dimension ref="A4:J146"/>
  <sheetViews>
    <sheetView zoomScaleNormal="100" workbookViewId="0">
      <pane xSplit="1" topLeftCell="B1" activePane="topRight" state="frozen"/>
      <selection pane="topRight" activeCell="I9" sqref="I9"/>
    </sheetView>
  </sheetViews>
  <sheetFormatPr defaultColWidth="9.140625" defaultRowHeight="12" x14ac:dyDescent="0.2"/>
  <cols>
    <col min="1" max="1" width="13" style="17" customWidth="1"/>
    <col min="2" max="2" width="34" style="18" customWidth="1"/>
    <col min="3" max="3" width="19.140625" style="16" customWidth="1"/>
    <col min="4" max="4" width="38.5703125" style="18" customWidth="1"/>
    <col min="5" max="5" width="37.42578125" style="18" customWidth="1"/>
    <col min="6" max="6" width="7.5703125" style="18" customWidth="1"/>
    <col min="7" max="7" width="5.42578125" style="17" customWidth="1"/>
    <col min="8" max="8" width="8.28515625" style="17" customWidth="1"/>
    <col min="9" max="9" width="38" style="16" customWidth="1"/>
    <col min="10" max="10" width="11.28515625" style="16" customWidth="1"/>
    <col min="11" max="16384" width="9.140625" style="18"/>
  </cols>
  <sheetData>
    <row r="4" spans="1:10" ht="20.25" customHeight="1" thickBot="1" x14ac:dyDescent="0.25">
      <c r="A4" s="240" t="s">
        <v>669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ht="34.5" customHeight="1" x14ac:dyDescent="0.2">
      <c r="A5" s="203" t="s">
        <v>481</v>
      </c>
      <c r="B5" s="199" t="s">
        <v>488</v>
      </c>
      <c r="C5" s="195" t="s">
        <v>480</v>
      </c>
      <c r="D5" s="195" t="s">
        <v>485</v>
      </c>
      <c r="E5" s="199" t="s">
        <v>0</v>
      </c>
      <c r="F5" s="199"/>
      <c r="G5" s="199" t="s">
        <v>1</v>
      </c>
      <c r="H5" s="199"/>
      <c r="I5" s="195" t="s">
        <v>487</v>
      </c>
      <c r="J5" s="201" t="s">
        <v>869</v>
      </c>
    </row>
    <row r="6" spans="1:10" ht="40.5" customHeight="1" x14ac:dyDescent="0.2">
      <c r="A6" s="204"/>
      <c r="B6" s="200"/>
      <c r="C6" s="196"/>
      <c r="D6" s="196"/>
      <c r="E6" s="112" t="s">
        <v>2</v>
      </c>
      <c r="F6" s="112" t="s">
        <v>3</v>
      </c>
      <c r="G6" s="112">
        <v>2026</v>
      </c>
      <c r="H6" s="113" t="s">
        <v>486</v>
      </c>
      <c r="I6" s="196"/>
      <c r="J6" s="202"/>
    </row>
    <row r="7" spans="1:10" s="16" customFormat="1" ht="12" customHeight="1" x14ac:dyDescent="0.2">
      <c r="A7" s="119" t="s">
        <v>482</v>
      </c>
      <c r="B7" s="207" t="s">
        <v>670</v>
      </c>
      <c r="C7" s="207"/>
      <c r="D7" s="207"/>
      <c r="E7" s="207"/>
      <c r="F7" s="207"/>
      <c r="G7" s="207"/>
      <c r="H7" s="207"/>
      <c r="I7" s="207"/>
      <c r="J7" s="208"/>
    </row>
    <row r="8" spans="1:10" ht="12.75" customHeight="1" x14ac:dyDescent="0.2">
      <c r="A8" s="120" t="s">
        <v>304</v>
      </c>
      <c r="B8" s="209" t="s">
        <v>245</v>
      </c>
      <c r="C8" s="209"/>
      <c r="D8" s="209"/>
      <c r="E8" s="209"/>
      <c r="F8" s="209"/>
      <c r="G8" s="209"/>
      <c r="H8" s="209"/>
      <c r="I8" s="209"/>
      <c r="J8" s="210"/>
    </row>
    <row r="9" spans="1:10" ht="23.25" customHeight="1" x14ac:dyDescent="0.2">
      <c r="A9" s="32" t="s">
        <v>328</v>
      </c>
      <c r="B9" s="114" t="s">
        <v>465</v>
      </c>
      <c r="C9" s="40"/>
      <c r="D9" s="84"/>
      <c r="E9" s="33"/>
      <c r="F9" s="35"/>
      <c r="G9" s="48"/>
      <c r="H9" s="48"/>
      <c r="I9" s="40"/>
      <c r="J9" s="121">
        <f>SUM(J10:J16)</f>
        <v>35</v>
      </c>
    </row>
    <row r="10" spans="1:10" ht="24" x14ac:dyDescent="0.2">
      <c r="A10" s="170"/>
      <c r="B10" s="165"/>
      <c r="C10" s="171" t="s">
        <v>535</v>
      </c>
      <c r="D10" s="173" t="s">
        <v>671</v>
      </c>
      <c r="E10" s="177" t="s">
        <v>246</v>
      </c>
      <c r="F10" s="241" t="s">
        <v>38</v>
      </c>
      <c r="G10" s="236" t="s">
        <v>924</v>
      </c>
      <c r="H10" s="180" t="s">
        <v>935</v>
      </c>
      <c r="I10" s="115" t="s">
        <v>8</v>
      </c>
      <c r="J10" s="110">
        <v>35</v>
      </c>
    </row>
    <row r="11" spans="1:10" ht="24" x14ac:dyDescent="0.2">
      <c r="A11" s="170"/>
      <c r="B11" s="165"/>
      <c r="C11" s="171"/>
      <c r="D11" s="173"/>
      <c r="E11" s="177"/>
      <c r="F11" s="241"/>
      <c r="G11" s="236"/>
      <c r="H11" s="180"/>
      <c r="I11" s="115" t="s">
        <v>10</v>
      </c>
      <c r="J11" s="110"/>
    </row>
    <row r="12" spans="1:10" x14ac:dyDescent="0.2">
      <c r="A12" s="170"/>
      <c r="B12" s="165"/>
      <c r="C12" s="171"/>
      <c r="D12" s="173"/>
      <c r="E12" s="177"/>
      <c r="F12" s="241"/>
      <c r="G12" s="236"/>
      <c r="H12" s="180"/>
      <c r="I12" s="115" t="s">
        <v>11</v>
      </c>
      <c r="J12" s="110"/>
    </row>
    <row r="13" spans="1:10" ht="24" x14ac:dyDescent="0.2">
      <c r="A13" s="170"/>
      <c r="B13" s="165"/>
      <c r="C13" s="171"/>
      <c r="D13" s="173"/>
      <c r="E13" s="259" t="s">
        <v>466</v>
      </c>
      <c r="F13" s="241" t="s">
        <v>16</v>
      </c>
      <c r="G13" s="236" t="s">
        <v>925</v>
      </c>
      <c r="H13" s="180" t="s">
        <v>935</v>
      </c>
      <c r="I13" s="115" t="s">
        <v>12</v>
      </c>
      <c r="J13" s="110"/>
    </row>
    <row r="14" spans="1:10" x14ac:dyDescent="0.2">
      <c r="A14" s="170"/>
      <c r="B14" s="165"/>
      <c r="C14" s="171"/>
      <c r="D14" s="173"/>
      <c r="E14" s="259"/>
      <c r="F14" s="241"/>
      <c r="G14" s="236"/>
      <c r="H14" s="180"/>
      <c r="I14" s="115" t="s">
        <v>13</v>
      </c>
      <c r="J14" s="110"/>
    </row>
    <row r="15" spans="1:10" x14ac:dyDescent="0.2">
      <c r="A15" s="170"/>
      <c r="B15" s="165"/>
      <c r="C15" s="171"/>
      <c r="D15" s="173"/>
      <c r="E15" s="259"/>
      <c r="F15" s="241"/>
      <c r="G15" s="236"/>
      <c r="H15" s="180"/>
      <c r="I15" s="115" t="s">
        <v>14</v>
      </c>
      <c r="J15" s="110"/>
    </row>
    <row r="16" spans="1:10" x14ac:dyDescent="0.2">
      <c r="A16" s="170"/>
      <c r="B16" s="165"/>
      <c r="C16" s="171"/>
      <c r="D16" s="173"/>
      <c r="E16" s="259"/>
      <c r="F16" s="241"/>
      <c r="G16" s="236"/>
      <c r="H16" s="180"/>
      <c r="I16" s="115" t="s">
        <v>15</v>
      </c>
      <c r="J16" s="110"/>
    </row>
    <row r="17" spans="1:10" ht="24.75" customHeight="1" x14ac:dyDescent="0.2">
      <c r="A17" s="32" t="s">
        <v>305</v>
      </c>
      <c r="B17" s="114" t="s">
        <v>336</v>
      </c>
      <c r="C17" s="40"/>
      <c r="D17" s="84"/>
      <c r="E17" s="33"/>
      <c r="F17" s="35"/>
      <c r="G17" s="48"/>
      <c r="H17" s="48"/>
      <c r="I17" s="40"/>
      <c r="J17" s="121">
        <f>SUM(J18:J24)</f>
        <v>24</v>
      </c>
    </row>
    <row r="18" spans="1:10" ht="24" customHeight="1" x14ac:dyDescent="0.2">
      <c r="A18" s="170"/>
      <c r="B18" s="165"/>
      <c r="C18" s="171" t="s">
        <v>513</v>
      </c>
      <c r="D18" s="173" t="s">
        <v>672</v>
      </c>
      <c r="E18" s="177" t="s">
        <v>247</v>
      </c>
      <c r="F18" s="241" t="s">
        <v>16</v>
      </c>
      <c r="G18" s="236" t="s">
        <v>926</v>
      </c>
      <c r="H18" s="180" t="s">
        <v>918</v>
      </c>
      <c r="I18" s="115" t="s">
        <v>8</v>
      </c>
      <c r="J18" s="110">
        <v>24</v>
      </c>
    </row>
    <row r="19" spans="1:10" ht="23.25" customHeight="1" x14ac:dyDescent="0.2">
      <c r="A19" s="170"/>
      <c r="B19" s="165"/>
      <c r="C19" s="171"/>
      <c r="D19" s="173"/>
      <c r="E19" s="177"/>
      <c r="F19" s="241"/>
      <c r="G19" s="236"/>
      <c r="H19" s="180"/>
      <c r="I19" s="115" t="s">
        <v>10</v>
      </c>
      <c r="J19" s="110"/>
    </row>
    <row r="20" spans="1:10" x14ac:dyDescent="0.2">
      <c r="A20" s="170"/>
      <c r="B20" s="165"/>
      <c r="C20" s="171"/>
      <c r="D20" s="173"/>
      <c r="E20" s="177"/>
      <c r="F20" s="241"/>
      <c r="G20" s="236"/>
      <c r="H20" s="180"/>
      <c r="I20" s="115" t="s">
        <v>11</v>
      </c>
      <c r="J20" s="110"/>
    </row>
    <row r="21" spans="1:10" ht="21.75" customHeight="1" x14ac:dyDescent="0.2">
      <c r="A21" s="170"/>
      <c r="B21" s="165"/>
      <c r="C21" s="171"/>
      <c r="D21" s="173"/>
      <c r="E21" s="177" t="s">
        <v>248</v>
      </c>
      <c r="F21" s="241" t="s">
        <v>16</v>
      </c>
      <c r="G21" s="236" t="s">
        <v>891</v>
      </c>
      <c r="H21" s="180" t="s">
        <v>918</v>
      </c>
      <c r="I21" s="115" t="s">
        <v>12</v>
      </c>
      <c r="J21" s="110"/>
    </row>
    <row r="22" spans="1:10" x14ac:dyDescent="0.2">
      <c r="A22" s="170"/>
      <c r="B22" s="165"/>
      <c r="C22" s="171"/>
      <c r="D22" s="173"/>
      <c r="E22" s="177"/>
      <c r="F22" s="241"/>
      <c r="G22" s="236"/>
      <c r="H22" s="180"/>
      <c r="I22" s="115" t="s">
        <v>13</v>
      </c>
      <c r="J22" s="110"/>
    </row>
    <row r="23" spans="1:10" x14ac:dyDescent="0.2">
      <c r="A23" s="170"/>
      <c r="B23" s="165"/>
      <c r="C23" s="171"/>
      <c r="D23" s="173"/>
      <c r="E23" s="177" t="s">
        <v>638</v>
      </c>
      <c r="F23" s="241" t="s">
        <v>16</v>
      </c>
      <c r="G23" s="236" t="s">
        <v>895</v>
      </c>
      <c r="H23" s="171" t="s">
        <v>881</v>
      </c>
      <c r="I23" s="115" t="s">
        <v>14</v>
      </c>
      <c r="J23" s="110"/>
    </row>
    <row r="24" spans="1:10" x14ac:dyDescent="0.2">
      <c r="A24" s="170"/>
      <c r="B24" s="165"/>
      <c r="C24" s="171"/>
      <c r="D24" s="173"/>
      <c r="E24" s="177"/>
      <c r="F24" s="241"/>
      <c r="G24" s="236"/>
      <c r="H24" s="171"/>
      <c r="I24" s="115" t="s">
        <v>15</v>
      </c>
      <c r="J24" s="110"/>
    </row>
    <row r="25" spans="1:10" ht="24" x14ac:dyDescent="0.2">
      <c r="A25" s="32" t="s">
        <v>408</v>
      </c>
      <c r="B25" s="114" t="s">
        <v>337</v>
      </c>
      <c r="C25" s="40"/>
      <c r="D25" s="84"/>
      <c r="E25" s="33"/>
      <c r="F25" s="35"/>
      <c r="G25" s="48"/>
      <c r="H25" s="48"/>
      <c r="I25" s="40"/>
      <c r="J25" s="121">
        <f>SUM(J26:J32)</f>
        <v>11.5</v>
      </c>
    </row>
    <row r="26" spans="1:10" ht="24" x14ac:dyDescent="0.2">
      <c r="A26" s="170"/>
      <c r="B26" s="165"/>
      <c r="C26" s="171" t="s">
        <v>513</v>
      </c>
      <c r="D26" s="173" t="s">
        <v>673</v>
      </c>
      <c r="E26" s="177" t="s">
        <v>249</v>
      </c>
      <c r="F26" s="241" t="s">
        <v>38</v>
      </c>
      <c r="G26" s="236" t="s">
        <v>927</v>
      </c>
      <c r="H26" s="180" t="s">
        <v>918</v>
      </c>
      <c r="I26" s="115" t="s">
        <v>8</v>
      </c>
      <c r="J26" s="110">
        <v>11.5</v>
      </c>
    </row>
    <row r="27" spans="1:10" ht="24" x14ac:dyDescent="0.2">
      <c r="A27" s="170"/>
      <c r="B27" s="165"/>
      <c r="C27" s="171"/>
      <c r="D27" s="173"/>
      <c r="E27" s="177"/>
      <c r="F27" s="241"/>
      <c r="G27" s="236"/>
      <c r="H27" s="180"/>
      <c r="I27" s="115" t="s">
        <v>10</v>
      </c>
      <c r="J27" s="110"/>
    </row>
    <row r="28" spans="1:10" x14ac:dyDescent="0.2">
      <c r="A28" s="170"/>
      <c r="B28" s="165"/>
      <c r="C28" s="171"/>
      <c r="D28" s="173"/>
      <c r="E28" s="177"/>
      <c r="F28" s="241"/>
      <c r="G28" s="236"/>
      <c r="H28" s="180"/>
      <c r="I28" s="115" t="s">
        <v>11</v>
      </c>
      <c r="J28" s="110"/>
    </row>
    <row r="29" spans="1:10" ht="24" x14ac:dyDescent="0.2">
      <c r="A29" s="170"/>
      <c r="B29" s="165"/>
      <c r="C29" s="171"/>
      <c r="D29" s="173"/>
      <c r="E29" s="177" t="s">
        <v>250</v>
      </c>
      <c r="F29" s="241" t="s">
        <v>16</v>
      </c>
      <c r="G29" s="236" t="s">
        <v>928</v>
      </c>
      <c r="H29" s="180" t="s">
        <v>918</v>
      </c>
      <c r="I29" s="115" t="s">
        <v>12</v>
      </c>
      <c r="J29" s="110"/>
    </row>
    <row r="30" spans="1:10" x14ac:dyDescent="0.2">
      <c r="A30" s="170"/>
      <c r="B30" s="165"/>
      <c r="C30" s="171"/>
      <c r="D30" s="173"/>
      <c r="E30" s="177"/>
      <c r="F30" s="241"/>
      <c r="G30" s="236"/>
      <c r="H30" s="180"/>
      <c r="I30" s="115" t="s">
        <v>13</v>
      </c>
      <c r="J30" s="110"/>
    </row>
    <row r="31" spans="1:10" x14ac:dyDescent="0.2">
      <c r="A31" s="170"/>
      <c r="B31" s="165"/>
      <c r="C31" s="171"/>
      <c r="D31" s="173"/>
      <c r="E31" s="177"/>
      <c r="F31" s="241"/>
      <c r="G31" s="236"/>
      <c r="H31" s="180"/>
      <c r="I31" s="115" t="s">
        <v>14</v>
      </c>
      <c r="J31" s="110"/>
    </row>
    <row r="32" spans="1:10" x14ac:dyDescent="0.2">
      <c r="A32" s="170"/>
      <c r="B32" s="165"/>
      <c r="C32" s="171"/>
      <c r="D32" s="173"/>
      <c r="E32" s="177"/>
      <c r="F32" s="241"/>
      <c r="G32" s="236"/>
      <c r="H32" s="180"/>
      <c r="I32" s="115" t="s">
        <v>15</v>
      </c>
      <c r="J32" s="110"/>
    </row>
    <row r="33" spans="1:10" ht="24" x14ac:dyDescent="0.2">
      <c r="A33" s="29" t="s">
        <v>329</v>
      </c>
      <c r="B33" s="116" t="s">
        <v>338</v>
      </c>
      <c r="C33" s="40"/>
      <c r="D33" s="84"/>
      <c r="E33" s="33"/>
      <c r="F33" s="35"/>
      <c r="G33" s="48"/>
      <c r="H33" s="48"/>
      <c r="I33" s="40"/>
      <c r="J33" s="121">
        <f>SUM(J34:J40)</f>
        <v>0</v>
      </c>
    </row>
    <row r="34" spans="1:10" ht="23.25" customHeight="1" x14ac:dyDescent="0.2">
      <c r="A34" s="170"/>
      <c r="B34" s="165"/>
      <c r="C34" s="171" t="s">
        <v>513</v>
      </c>
      <c r="D34" s="173" t="s">
        <v>674</v>
      </c>
      <c r="E34" s="177" t="s">
        <v>251</v>
      </c>
      <c r="F34" s="241" t="s">
        <v>16</v>
      </c>
      <c r="G34" s="236" t="s">
        <v>884</v>
      </c>
      <c r="H34" s="180" t="s">
        <v>918</v>
      </c>
      <c r="I34" s="115" t="s">
        <v>8</v>
      </c>
      <c r="J34" s="110" t="s">
        <v>9</v>
      </c>
    </row>
    <row r="35" spans="1:10" ht="24" x14ac:dyDescent="0.2">
      <c r="A35" s="170"/>
      <c r="B35" s="165"/>
      <c r="C35" s="171"/>
      <c r="D35" s="173"/>
      <c r="E35" s="177"/>
      <c r="F35" s="241"/>
      <c r="G35" s="236"/>
      <c r="H35" s="180"/>
      <c r="I35" s="115" t="s">
        <v>10</v>
      </c>
      <c r="J35" s="110" t="s">
        <v>9</v>
      </c>
    </row>
    <row r="36" spans="1:10" x14ac:dyDescent="0.2">
      <c r="A36" s="170"/>
      <c r="B36" s="165"/>
      <c r="C36" s="171"/>
      <c r="D36" s="173"/>
      <c r="E36" s="177"/>
      <c r="F36" s="241"/>
      <c r="G36" s="236"/>
      <c r="H36" s="180"/>
      <c r="I36" s="115" t="s">
        <v>11</v>
      </c>
      <c r="J36" s="110" t="s">
        <v>9</v>
      </c>
    </row>
    <row r="37" spans="1:10" ht="24" x14ac:dyDescent="0.2">
      <c r="A37" s="170"/>
      <c r="B37" s="165"/>
      <c r="C37" s="171"/>
      <c r="D37" s="173"/>
      <c r="E37" s="177"/>
      <c r="F37" s="241"/>
      <c r="G37" s="236"/>
      <c r="H37" s="180"/>
      <c r="I37" s="115" t="s">
        <v>12</v>
      </c>
      <c r="J37" s="110" t="s">
        <v>9</v>
      </c>
    </row>
    <row r="38" spans="1:10" x14ac:dyDescent="0.2">
      <c r="A38" s="170"/>
      <c r="B38" s="165"/>
      <c r="C38" s="171"/>
      <c r="D38" s="173"/>
      <c r="E38" s="177"/>
      <c r="F38" s="241"/>
      <c r="G38" s="236"/>
      <c r="H38" s="180"/>
      <c r="I38" s="115" t="s">
        <v>13</v>
      </c>
      <c r="J38" s="110" t="s">
        <v>9</v>
      </c>
    </row>
    <row r="39" spans="1:10" x14ac:dyDescent="0.2">
      <c r="A39" s="170"/>
      <c r="B39" s="165"/>
      <c r="C39" s="171"/>
      <c r="D39" s="173"/>
      <c r="E39" s="177"/>
      <c r="F39" s="241"/>
      <c r="G39" s="236"/>
      <c r="H39" s="180"/>
      <c r="I39" s="115" t="s">
        <v>14</v>
      </c>
      <c r="J39" s="110" t="s">
        <v>9</v>
      </c>
    </row>
    <row r="40" spans="1:10" x14ac:dyDescent="0.2">
      <c r="A40" s="170"/>
      <c r="B40" s="165"/>
      <c r="C40" s="171"/>
      <c r="D40" s="173"/>
      <c r="E40" s="177"/>
      <c r="F40" s="241"/>
      <c r="G40" s="236"/>
      <c r="H40" s="180"/>
      <c r="I40" s="115" t="s">
        <v>15</v>
      </c>
      <c r="J40" s="110" t="s">
        <v>9</v>
      </c>
    </row>
    <row r="41" spans="1:10" ht="24" x14ac:dyDescent="0.2">
      <c r="A41" s="27" t="s">
        <v>330</v>
      </c>
      <c r="B41" s="116" t="s">
        <v>252</v>
      </c>
      <c r="C41" s="40"/>
      <c r="D41" s="84"/>
      <c r="E41" s="33"/>
      <c r="F41" s="35"/>
      <c r="G41" s="48"/>
      <c r="H41" s="48"/>
      <c r="I41" s="40"/>
      <c r="J41" s="121">
        <f>SUM(J42:J48)</f>
        <v>0</v>
      </c>
    </row>
    <row r="42" spans="1:10" ht="24" x14ac:dyDescent="0.2">
      <c r="A42" s="170"/>
      <c r="B42" s="165"/>
      <c r="C42" s="171" t="s">
        <v>513</v>
      </c>
      <c r="D42" s="173" t="s">
        <v>675</v>
      </c>
      <c r="E42" s="177" t="s">
        <v>253</v>
      </c>
      <c r="F42" s="241" t="s">
        <v>16</v>
      </c>
      <c r="G42" s="180">
        <v>1</v>
      </c>
      <c r="H42" s="180" t="s">
        <v>918</v>
      </c>
      <c r="I42" s="115" t="s">
        <v>8</v>
      </c>
      <c r="J42" s="110"/>
    </row>
    <row r="43" spans="1:10" ht="24" x14ac:dyDescent="0.2">
      <c r="A43" s="170"/>
      <c r="B43" s="165"/>
      <c r="C43" s="171"/>
      <c r="D43" s="173"/>
      <c r="E43" s="177"/>
      <c r="F43" s="241"/>
      <c r="G43" s="180"/>
      <c r="H43" s="180"/>
      <c r="I43" s="115" t="s">
        <v>10</v>
      </c>
      <c r="J43" s="110"/>
    </row>
    <row r="44" spans="1:10" x14ac:dyDescent="0.2">
      <c r="A44" s="170"/>
      <c r="B44" s="165"/>
      <c r="C44" s="171"/>
      <c r="D44" s="173"/>
      <c r="E44" s="177"/>
      <c r="F44" s="241"/>
      <c r="G44" s="180"/>
      <c r="H44" s="180"/>
      <c r="I44" s="115" t="s">
        <v>11</v>
      </c>
      <c r="J44" s="110"/>
    </row>
    <row r="45" spans="1:10" ht="24" x14ac:dyDescent="0.2">
      <c r="A45" s="170"/>
      <c r="B45" s="165"/>
      <c r="C45" s="171"/>
      <c r="D45" s="173"/>
      <c r="E45" s="177"/>
      <c r="F45" s="241"/>
      <c r="G45" s="180"/>
      <c r="H45" s="180"/>
      <c r="I45" s="115" t="s">
        <v>12</v>
      </c>
      <c r="J45" s="110"/>
    </row>
    <row r="46" spans="1:10" x14ac:dyDescent="0.2">
      <c r="A46" s="170"/>
      <c r="B46" s="165"/>
      <c r="C46" s="171"/>
      <c r="D46" s="173"/>
      <c r="E46" s="177"/>
      <c r="F46" s="241"/>
      <c r="G46" s="180"/>
      <c r="H46" s="180"/>
      <c r="I46" s="115" t="s">
        <v>13</v>
      </c>
      <c r="J46" s="110"/>
    </row>
    <row r="47" spans="1:10" x14ac:dyDescent="0.2">
      <c r="A47" s="170"/>
      <c r="B47" s="165"/>
      <c r="C47" s="171"/>
      <c r="D47" s="173"/>
      <c r="E47" s="177"/>
      <c r="F47" s="241"/>
      <c r="G47" s="180"/>
      <c r="H47" s="180"/>
      <c r="I47" s="115" t="s">
        <v>14</v>
      </c>
      <c r="J47" s="110"/>
    </row>
    <row r="48" spans="1:10" x14ac:dyDescent="0.2">
      <c r="A48" s="170"/>
      <c r="B48" s="165"/>
      <c r="C48" s="171"/>
      <c r="D48" s="173"/>
      <c r="E48" s="177"/>
      <c r="F48" s="241"/>
      <c r="G48" s="180"/>
      <c r="H48" s="180"/>
      <c r="I48" s="115" t="s">
        <v>15</v>
      </c>
      <c r="J48" s="110"/>
    </row>
    <row r="49" spans="1:10" ht="24" customHeight="1" x14ac:dyDescent="0.2">
      <c r="A49" s="34" t="s">
        <v>331</v>
      </c>
      <c r="B49" s="114" t="s">
        <v>339</v>
      </c>
      <c r="C49" s="40"/>
      <c r="D49" s="84"/>
      <c r="E49" s="33"/>
      <c r="F49" s="35"/>
      <c r="G49" s="48"/>
      <c r="H49" s="48"/>
      <c r="I49" s="40"/>
      <c r="J49" s="121">
        <f>SUM(J50:J56)</f>
        <v>0</v>
      </c>
    </row>
    <row r="50" spans="1:10" ht="25.5" customHeight="1" x14ac:dyDescent="0.2">
      <c r="A50" s="170"/>
      <c r="B50" s="165"/>
      <c r="C50" s="171" t="s">
        <v>513</v>
      </c>
      <c r="D50" s="246" t="s">
        <v>676</v>
      </c>
      <c r="E50" s="177" t="s">
        <v>254</v>
      </c>
      <c r="F50" s="241" t="s">
        <v>38</v>
      </c>
      <c r="G50" s="236" t="s">
        <v>895</v>
      </c>
      <c r="H50" s="180" t="s">
        <v>881</v>
      </c>
      <c r="I50" s="115" t="s">
        <v>8</v>
      </c>
      <c r="J50" s="110" t="s">
        <v>9</v>
      </c>
    </row>
    <row r="51" spans="1:10" ht="23.25" customHeight="1" x14ac:dyDescent="0.2">
      <c r="A51" s="170"/>
      <c r="B51" s="165"/>
      <c r="C51" s="171"/>
      <c r="D51" s="247"/>
      <c r="E51" s="177"/>
      <c r="F51" s="241"/>
      <c r="G51" s="236"/>
      <c r="H51" s="180"/>
      <c r="I51" s="115" t="s">
        <v>10</v>
      </c>
      <c r="J51" s="110" t="s">
        <v>9</v>
      </c>
    </row>
    <row r="52" spans="1:10" ht="12" customHeight="1" x14ac:dyDescent="0.2">
      <c r="A52" s="170"/>
      <c r="B52" s="165"/>
      <c r="C52" s="171"/>
      <c r="D52" s="247"/>
      <c r="E52" s="188" t="s">
        <v>255</v>
      </c>
      <c r="F52" s="223" t="s">
        <v>16</v>
      </c>
      <c r="G52" s="220" t="s">
        <v>895</v>
      </c>
      <c r="H52" s="217" t="s">
        <v>881</v>
      </c>
      <c r="I52" s="115" t="s">
        <v>11</v>
      </c>
      <c r="J52" s="110" t="s">
        <v>9</v>
      </c>
    </row>
    <row r="53" spans="1:10" ht="24" x14ac:dyDescent="0.2">
      <c r="A53" s="170"/>
      <c r="B53" s="165"/>
      <c r="C53" s="171"/>
      <c r="D53" s="247"/>
      <c r="E53" s="189"/>
      <c r="F53" s="224"/>
      <c r="G53" s="221"/>
      <c r="H53" s="218"/>
      <c r="I53" s="115" t="s">
        <v>12</v>
      </c>
      <c r="J53" s="110" t="s">
        <v>9</v>
      </c>
    </row>
    <row r="54" spans="1:10" ht="12" customHeight="1" x14ac:dyDescent="0.2">
      <c r="A54" s="170"/>
      <c r="B54" s="165"/>
      <c r="C54" s="171"/>
      <c r="D54" s="247"/>
      <c r="E54" s="189"/>
      <c r="F54" s="224"/>
      <c r="G54" s="221"/>
      <c r="H54" s="218"/>
      <c r="I54" s="115" t="s">
        <v>13</v>
      </c>
      <c r="J54" s="110" t="s">
        <v>9</v>
      </c>
    </row>
    <row r="55" spans="1:10" x14ac:dyDescent="0.2">
      <c r="A55" s="170"/>
      <c r="B55" s="165"/>
      <c r="C55" s="171"/>
      <c r="D55" s="247"/>
      <c r="E55" s="189"/>
      <c r="F55" s="224"/>
      <c r="G55" s="221"/>
      <c r="H55" s="218"/>
      <c r="I55" s="115" t="s">
        <v>14</v>
      </c>
      <c r="J55" s="110" t="s">
        <v>9</v>
      </c>
    </row>
    <row r="56" spans="1:10" x14ac:dyDescent="0.2">
      <c r="A56" s="170"/>
      <c r="B56" s="165"/>
      <c r="C56" s="171"/>
      <c r="D56" s="248"/>
      <c r="E56" s="190"/>
      <c r="F56" s="225"/>
      <c r="G56" s="222"/>
      <c r="H56" s="219"/>
      <c r="I56" s="115" t="s">
        <v>15</v>
      </c>
      <c r="J56" s="110" t="s">
        <v>9</v>
      </c>
    </row>
    <row r="57" spans="1:10" ht="36" x14ac:dyDescent="0.2">
      <c r="A57" s="34" t="s">
        <v>821</v>
      </c>
      <c r="B57" s="114" t="s">
        <v>823</v>
      </c>
      <c r="C57" s="40"/>
      <c r="D57" s="84"/>
      <c r="E57" s="33"/>
      <c r="F57" s="35"/>
      <c r="G57" s="48"/>
      <c r="H57" s="48"/>
      <c r="I57" s="40"/>
      <c r="J57" s="121">
        <f>SUM(J58:J64)</f>
        <v>20</v>
      </c>
    </row>
    <row r="58" spans="1:10" ht="25.5" customHeight="1" x14ac:dyDescent="0.2">
      <c r="A58" s="170"/>
      <c r="B58" s="165"/>
      <c r="C58" s="171" t="s">
        <v>513</v>
      </c>
      <c r="D58" s="173" t="s">
        <v>827</v>
      </c>
      <c r="E58" s="177" t="s">
        <v>826</v>
      </c>
      <c r="F58" s="241" t="s">
        <v>38</v>
      </c>
      <c r="G58" s="236" t="s">
        <v>882</v>
      </c>
      <c r="H58" s="180" t="s">
        <v>918</v>
      </c>
      <c r="I58" s="115" t="s">
        <v>8</v>
      </c>
      <c r="J58" s="110">
        <v>20</v>
      </c>
    </row>
    <row r="59" spans="1:10" ht="23.25" customHeight="1" x14ac:dyDescent="0.2">
      <c r="A59" s="170"/>
      <c r="B59" s="165"/>
      <c r="C59" s="171"/>
      <c r="D59" s="173"/>
      <c r="E59" s="177"/>
      <c r="F59" s="241"/>
      <c r="G59" s="236"/>
      <c r="H59" s="180"/>
      <c r="I59" s="115" t="s">
        <v>10</v>
      </c>
      <c r="J59" s="110"/>
    </row>
    <row r="60" spans="1:10" ht="12" customHeight="1" x14ac:dyDescent="0.2">
      <c r="A60" s="170"/>
      <c r="B60" s="165"/>
      <c r="C60" s="171"/>
      <c r="D60" s="173"/>
      <c r="E60" s="177"/>
      <c r="F60" s="241"/>
      <c r="G60" s="236"/>
      <c r="H60" s="180"/>
      <c r="I60" s="115" t="s">
        <v>11</v>
      </c>
      <c r="J60" s="110"/>
    </row>
    <row r="61" spans="1:10" ht="24" x14ac:dyDescent="0.2">
      <c r="A61" s="170"/>
      <c r="B61" s="165"/>
      <c r="C61" s="171"/>
      <c r="D61" s="173"/>
      <c r="E61" s="177"/>
      <c r="F61" s="241"/>
      <c r="G61" s="236"/>
      <c r="H61" s="180"/>
      <c r="I61" s="115" t="s">
        <v>12</v>
      </c>
      <c r="J61" s="110"/>
    </row>
    <row r="62" spans="1:10" ht="12" customHeight="1" x14ac:dyDescent="0.2">
      <c r="A62" s="170"/>
      <c r="B62" s="165"/>
      <c r="C62" s="171"/>
      <c r="D62" s="173"/>
      <c r="E62" s="177"/>
      <c r="F62" s="241"/>
      <c r="G62" s="236"/>
      <c r="H62" s="180"/>
      <c r="I62" s="115" t="s">
        <v>13</v>
      </c>
      <c r="J62" s="110"/>
    </row>
    <row r="63" spans="1:10" x14ac:dyDescent="0.2">
      <c r="A63" s="170"/>
      <c r="B63" s="165"/>
      <c r="C63" s="171"/>
      <c r="D63" s="173"/>
      <c r="E63" s="177"/>
      <c r="F63" s="241"/>
      <c r="G63" s="236"/>
      <c r="H63" s="180"/>
      <c r="I63" s="115" t="s">
        <v>14</v>
      </c>
      <c r="J63" s="110"/>
    </row>
    <row r="64" spans="1:10" x14ac:dyDescent="0.2">
      <c r="A64" s="170"/>
      <c r="B64" s="165"/>
      <c r="C64" s="171"/>
      <c r="D64" s="173"/>
      <c r="E64" s="177"/>
      <c r="F64" s="241"/>
      <c r="G64" s="236"/>
      <c r="H64" s="180"/>
      <c r="I64" s="115" t="s">
        <v>15</v>
      </c>
      <c r="J64" s="110"/>
    </row>
    <row r="65" spans="1:10" ht="36" x14ac:dyDescent="0.2">
      <c r="A65" s="34" t="s">
        <v>822</v>
      </c>
      <c r="B65" s="114" t="s">
        <v>824</v>
      </c>
      <c r="C65" s="40"/>
      <c r="D65" s="84"/>
      <c r="E65" s="33"/>
      <c r="F65" s="35"/>
      <c r="G65" s="48"/>
      <c r="H65" s="48"/>
      <c r="I65" s="40"/>
      <c r="J65" s="121">
        <f>SUM(J66:J72)</f>
        <v>27</v>
      </c>
    </row>
    <row r="66" spans="1:10" ht="25.5" customHeight="1" x14ac:dyDescent="0.2">
      <c r="A66" s="170"/>
      <c r="B66" s="165"/>
      <c r="C66" s="171" t="s">
        <v>497</v>
      </c>
      <c r="D66" s="173" t="s">
        <v>719</v>
      </c>
      <c r="E66" s="188" t="s">
        <v>825</v>
      </c>
      <c r="F66" s="223" t="s">
        <v>16</v>
      </c>
      <c r="G66" s="220" t="s">
        <v>897</v>
      </c>
      <c r="H66" s="217" t="s">
        <v>918</v>
      </c>
      <c r="I66" s="115" t="s">
        <v>8</v>
      </c>
      <c r="J66" s="110">
        <v>27</v>
      </c>
    </row>
    <row r="67" spans="1:10" ht="23.25" customHeight="1" x14ac:dyDescent="0.2">
      <c r="A67" s="170"/>
      <c r="B67" s="165"/>
      <c r="C67" s="171"/>
      <c r="D67" s="173"/>
      <c r="E67" s="189"/>
      <c r="F67" s="224"/>
      <c r="G67" s="221"/>
      <c r="H67" s="218"/>
      <c r="I67" s="115" t="s">
        <v>10</v>
      </c>
      <c r="J67" s="110"/>
    </row>
    <row r="68" spans="1:10" ht="12" customHeight="1" x14ac:dyDescent="0.2">
      <c r="A68" s="170"/>
      <c r="B68" s="165"/>
      <c r="C68" s="171"/>
      <c r="D68" s="173"/>
      <c r="E68" s="189"/>
      <c r="F68" s="224"/>
      <c r="G68" s="221"/>
      <c r="H68" s="218"/>
      <c r="I68" s="115" t="s">
        <v>11</v>
      </c>
      <c r="J68" s="110"/>
    </row>
    <row r="69" spans="1:10" ht="24" x14ac:dyDescent="0.2">
      <c r="A69" s="170"/>
      <c r="B69" s="165"/>
      <c r="C69" s="171"/>
      <c r="D69" s="173"/>
      <c r="E69" s="189"/>
      <c r="F69" s="224"/>
      <c r="G69" s="221"/>
      <c r="H69" s="218"/>
      <c r="I69" s="115" t="s">
        <v>12</v>
      </c>
      <c r="J69" s="110"/>
    </row>
    <row r="70" spans="1:10" ht="12" customHeight="1" x14ac:dyDescent="0.2">
      <c r="A70" s="170"/>
      <c r="B70" s="165"/>
      <c r="C70" s="171"/>
      <c r="D70" s="173"/>
      <c r="E70" s="189"/>
      <c r="F70" s="224"/>
      <c r="G70" s="221"/>
      <c r="H70" s="218"/>
      <c r="I70" s="115" t="s">
        <v>13</v>
      </c>
      <c r="J70" s="110"/>
    </row>
    <row r="71" spans="1:10" x14ac:dyDescent="0.2">
      <c r="A71" s="170"/>
      <c r="B71" s="165"/>
      <c r="C71" s="171"/>
      <c r="D71" s="173"/>
      <c r="E71" s="189"/>
      <c r="F71" s="224"/>
      <c r="G71" s="221"/>
      <c r="H71" s="218"/>
      <c r="I71" s="115" t="s">
        <v>14</v>
      </c>
      <c r="J71" s="110"/>
    </row>
    <row r="72" spans="1:10" x14ac:dyDescent="0.2">
      <c r="A72" s="170"/>
      <c r="B72" s="165"/>
      <c r="C72" s="171"/>
      <c r="D72" s="173"/>
      <c r="E72" s="190"/>
      <c r="F72" s="225"/>
      <c r="G72" s="222"/>
      <c r="H72" s="219"/>
      <c r="I72" s="115" t="s">
        <v>15</v>
      </c>
      <c r="J72" s="110"/>
    </row>
    <row r="73" spans="1:10" ht="14.25" customHeight="1" x14ac:dyDescent="0.2">
      <c r="A73" s="120" t="s">
        <v>306</v>
      </c>
      <c r="B73" s="209" t="s">
        <v>33</v>
      </c>
      <c r="C73" s="209"/>
      <c r="D73" s="209"/>
      <c r="E73" s="209"/>
      <c r="F73" s="209"/>
      <c r="G73" s="209"/>
      <c r="H73" s="209"/>
      <c r="I73" s="209"/>
      <c r="J73" s="210"/>
    </row>
    <row r="74" spans="1:10" ht="36" x14ac:dyDescent="0.2">
      <c r="A74" s="27" t="s">
        <v>409</v>
      </c>
      <c r="B74" s="116" t="s">
        <v>405</v>
      </c>
      <c r="C74" s="40"/>
      <c r="D74" s="84"/>
      <c r="E74" s="33"/>
      <c r="F74" s="35"/>
      <c r="G74" s="48"/>
      <c r="H74" s="48"/>
      <c r="I74" s="40"/>
      <c r="J74" s="121">
        <f>SUM(J75:J81)</f>
        <v>65.3</v>
      </c>
    </row>
    <row r="75" spans="1:10" ht="24" customHeight="1" x14ac:dyDescent="0.2">
      <c r="A75" s="170"/>
      <c r="B75" s="165"/>
      <c r="C75" s="171" t="s">
        <v>489</v>
      </c>
      <c r="D75" s="173" t="s">
        <v>677</v>
      </c>
      <c r="E75" s="177" t="s">
        <v>421</v>
      </c>
      <c r="F75" s="241" t="s">
        <v>16</v>
      </c>
      <c r="G75" s="236" t="s">
        <v>929</v>
      </c>
      <c r="H75" s="180" t="s">
        <v>918</v>
      </c>
      <c r="I75" s="115" t="s">
        <v>8</v>
      </c>
      <c r="J75" s="110">
        <v>65.3</v>
      </c>
    </row>
    <row r="76" spans="1:10" ht="20.25" customHeight="1" x14ac:dyDescent="0.2">
      <c r="A76" s="170"/>
      <c r="B76" s="165"/>
      <c r="C76" s="171"/>
      <c r="D76" s="173"/>
      <c r="E76" s="177"/>
      <c r="F76" s="241"/>
      <c r="G76" s="236"/>
      <c r="H76" s="180"/>
      <c r="I76" s="115" t="s">
        <v>10</v>
      </c>
      <c r="J76" s="110"/>
    </row>
    <row r="77" spans="1:10" x14ac:dyDescent="0.2">
      <c r="A77" s="170"/>
      <c r="B77" s="165"/>
      <c r="C77" s="171"/>
      <c r="D77" s="173"/>
      <c r="E77" s="177"/>
      <c r="F77" s="241"/>
      <c r="G77" s="236"/>
      <c r="H77" s="180"/>
      <c r="I77" s="115" t="s">
        <v>11</v>
      </c>
      <c r="J77" s="110"/>
    </row>
    <row r="78" spans="1:10" ht="23.25" customHeight="1" x14ac:dyDescent="0.2">
      <c r="A78" s="170"/>
      <c r="B78" s="165"/>
      <c r="C78" s="171"/>
      <c r="D78" s="173"/>
      <c r="E78" s="177"/>
      <c r="F78" s="241"/>
      <c r="G78" s="236"/>
      <c r="H78" s="180"/>
      <c r="I78" s="115" t="s">
        <v>12</v>
      </c>
      <c r="J78" s="110"/>
    </row>
    <row r="79" spans="1:10" x14ac:dyDescent="0.2">
      <c r="A79" s="170"/>
      <c r="B79" s="165"/>
      <c r="C79" s="171"/>
      <c r="D79" s="173"/>
      <c r="E79" s="177"/>
      <c r="F79" s="241"/>
      <c r="G79" s="236"/>
      <c r="H79" s="180"/>
      <c r="I79" s="115" t="s">
        <v>13</v>
      </c>
      <c r="J79" s="110"/>
    </row>
    <row r="80" spans="1:10" x14ac:dyDescent="0.2">
      <c r="A80" s="170"/>
      <c r="B80" s="165"/>
      <c r="C80" s="171"/>
      <c r="D80" s="173"/>
      <c r="E80" s="177"/>
      <c r="F80" s="241"/>
      <c r="G80" s="236"/>
      <c r="H80" s="180"/>
      <c r="I80" s="115" t="s">
        <v>14</v>
      </c>
      <c r="J80" s="110"/>
    </row>
    <row r="81" spans="1:10" x14ac:dyDescent="0.2">
      <c r="A81" s="170"/>
      <c r="B81" s="165"/>
      <c r="C81" s="171"/>
      <c r="D81" s="173"/>
      <c r="E81" s="177"/>
      <c r="F81" s="241"/>
      <c r="G81" s="236"/>
      <c r="H81" s="180"/>
      <c r="I81" s="115" t="s">
        <v>15</v>
      </c>
      <c r="J81" s="110"/>
    </row>
    <row r="82" spans="1:10" ht="24" x14ac:dyDescent="0.2">
      <c r="A82" s="27" t="s">
        <v>307</v>
      </c>
      <c r="B82" s="116" t="s">
        <v>340</v>
      </c>
      <c r="C82" s="40"/>
      <c r="D82" s="84"/>
      <c r="E82" s="33"/>
      <c r="F82" s="35"/>
      <c r="G82" s="48"/>
      <c r="H82" s="48"/>
      <c r="I82" s="40"/>
      <c r="J82" s="121">
        <f>SUM(J83:J89)</f>
        <v>50</v>
      </c>
    </row>
    <row r="83" spans="1:10" ht="22.5" customHeight="1" x14ac:dyDescent="0.2">
      <c r="A83" s="170"/>
      <c r="B83" s="165"/>
      <c r="C83" s="171" t="s">
        <v>489</v>
      </c>
      <c r="D83" s="173" t="s">
        <v>678</v>
      </c>
      <c r="E83" s="177" t="s">
        <v>324</v>
      </c>
      <c r="F83" s="241" t="s">
        <v>16</v>
      </c>
      <c r="G83" s="236" t="s">
        <v>889</v>
      </c>
      <c r="H83" s="180" t="s">
        <v>918</v>
      </c>
      <c r="I83" s="115" t="s">
        <v>8</v>
      </c>
      <c r="J83" s="110">
        <v>50</v>
      </c>
    </row>
    <row r="84" spans="1:10" ht="21.75" customHeight="1" x14ac:dyDescent="0.2">
      <c r="A84" s="170"/>
      <c r="B84" s="165"/>
      <c r="C84" s="171"/>
      <c r="D84" s="173"/>
      <c r="E84" s="177"/>
      <c r="F84" s="241"/>
      <c r="G84" s="236"/>
      <c r="H84" s="180"/>
      <c r="I84" s="115" t="s">
        <v>10</v>
      </c>
      <c r="J84" s="110"/>
    </row>
    <row r="85" spans="1:10" x14ac:dyDescent="0.2">
      <c r="A85" s="170"/>
      <c r="B85" s="165"/>
      <c r="C85" s="171"/>
      <c r="D85" s="173"/>
      <c r="E85" s="177"/>
      <c r="F85" s="241"/>
      <c r="G85" s="236"/>
      <c r="H85" s="180"/>
      <c r="I85" s="115" t="s">
        <v>11</v>
      </c>
      <c r="J85" s="110"/>
    </row>
    <row r="86" spans="1:10" ht="24" x14ac:dyDescent="0.2">
      <c r="A86" s="170"/>
      <c r="B86" s="165"/>
      <c r="C86" s="171"/>
      <c r="D86" s="173"/>
      <c r="E86" s="177"/>
      <c r="F86" s="241"/>
      <c r="G86" s="236"/>
      <c r="H86" s="180"/>
      <c r="I86" s="115" t="s">
        <v>12</v>
      </c>
      <c r="J86" s="110"/>
    </row>
    <row r="87" spans="1:10" x14ac:dyDescent="0.2">
      <c r="A87" s="170"/>
      <c r="B87" s="165"/>
      <c r="C87" s="171"/>
      <c r="D87" s="173"/>
      <c r="E87" s="177"/>
      <c r="F87" s="241"/>
      <c r="G87" s="236"/>
      <c r="H87" s="180"/>
      <c r="I87" s="115" t="s">
        <v>13</v>
      </c>
      <c r="J87" s="110"/>
    </row>
    <row r="88" spans="1:10" x14ac:dyDescent="0.2">
      <c r="A88" s="170"/>
      <c r="B88" s="165"/>
      <c r="C88" s="171"/>
      <c r="D88" s="173"/>
      <c r="E88" s="177"/>
      <c r="F88" s="241"/>
      <c r="G88" s="236"/>
      <c r="H88" s="180"/>
      <c r="I88" s="115" t="s">
        <v>14</v>
      </c>
      <c r="J88" s="110"/>
    </row>
    <row r="89" spans="1:10" x14ac:dyDescent="0.2">
      <c r="A89" s="170"/>
      <c r="B89" s="165"/>
      <c r="C89" s="171"/>
      <c r="D89" s="173"/>
      <c r="E89" s="177"/>
      <c r="F89" s="241"/>
      <c r="G89" s="236"/>
      <c r="H89" s="180"/>
      <c r="I89" s="115" t="s">
        <v>15</v>
      </c>
      <c r="J89" s="110"/>
    </row>
    <row r="90" spans="1:10" ht="36" x14ac:dyDescent="0.2">
      <c r="A90" s="32" t="s">
        <v>308</v>
      </c>
      <c r="B90" s="114" t="s">
        <v>406</v>
      </c>
      <c r="C90" s="40"/>
      <c r="D90" s="84"/>
      <c r="E90" s="33"/>
      <c r="F90" s="35"/>
      <c r="G90" s="48"/>
      <c r="H90" s="48"/>
      <c r="I90" s="40"/>
      <c r="J90" s="121">
        <f>SUM(J91:J97)</f>
        <v>70</v>
      </c>
    </row>
    <row r="91" spans="1:10" ht="24.75" customHeight="1" x14ac:dyDescent="0.2">
      <c r="A91" s="170"/>
      <c r="B91" s="165"/>
      <c r="C91" s="171" t="s">
        <v>489</v>
      </c>
      <c r="D91" s="179" t="s">
        <v>679</v>
      </c>
      <c r="E91" s="179" t="s">
        <v>407</v>
      </c>
      <c r="F91" s="180" t="s">
        <v>16</v>
      </c>
      <c r="G91" s="180">
        <v>60</v>
      </c>
      <c r="H91" s="180" t="s">
        <v>918</v>
      </c>
      <c r="I91" s="115" t="s">
        <v>8</v>
      </c>
      <c r="J91" s="110">
        <v>70</v>
      </c>
    </row>
    <row r="92" spans="1:10" ht="21.75" customHeight="1" x14ac:dyDescent="0.2">
      <c r="A92" s="170"/>
      <c r="B92" s="165"/>
      <c r="C92" s="171"/>
      <c r="D92" s="179"/>
      <c r="E92" s="179"/>
      <c r="F92" s="180"/>
      <c r="G92" s="180"/>
      <c r="H92" s="180"/>
      <c r="I92" s="115" t="s">
        <v>10</v>
      </c>
      <c r="J92" s="110"/>
    </row>
    <row r="93" spans="1:10" ht="11.25" customHeight="1" x14ac:dyDescent="0.2">
      <c r="A93" s="170"/>
      <c r="B93" s="165"/>
      <c r="C93" s="171"/>
      <c r="D93" s="179"/>
      <c r="E93" s="179"/>
      <c r="F93" s="180"/>
      <c r="G93" s="180"/>
      <c r="H93" s="180"/>
      <c r="I93" s="115" t="s">
        <v>11</v>
      </c>
      <c r="J93" s="110"/>
    </row>
    <row r="94" spans="1:10" ht="23.25" customHeight="1" x14ac:dyDescent="0.2">
      <c r="A94" s="170"/>
      <c r="B94" s="165"/>
      <c r="C94" s="171"/>
      <c r="D94" s="179"/>
      <c r="E94" s="179"/>
      <c r="F94" s="180"/>
      <c r="G94" s="180"/>
      <c r="H94" s="180"/>
      <c r="I94" s="115" t="s">
        <v>12</v>
      </c>
      <c r="J94" s="110"/>
    </row>
    <row r="95" spans="1:10" ht="12.75" customHeight="1" x14ac:dyDescent="0.2">
      <c r="A95" s="170"/>
      <c r="B95" s="165"/>
      <c r="C95" s="171"/>
      <c r="D95" s="179"/>
      <c r="E95" s="179"/>
      <c r="F95" s="180"/>
      <c r="G95" s="180"/>
      <c r="H95" s="180"/>
      <c r="I95" s="115" t="s">
        <v>13</v>
      </c>
      <c r="J95" s="110"/>
    </row>
    <row r="96" spans="1:10" x14ac:dyDescent="0.2">
      <c r="A96" s="170"/>
      <c r="B96" s="165"/>
      <c r="C96" s="171"/>
      <c r="D96" s="179"/>
      <c r="E96" s="179"/>
      <c r="F96" s="180"/>
      <c r="G96" s="180"/>
      <c r="H96" s="180"/>
      <c r="I96" s="115" t="s">
        <v>14</v>
      </c>
      <c r="J96" s="110"/>
    </row>
    <row r="97" spans="1:10" x14ac:dyDescent="0.2">
      <c r="A97" s="170"/>
      <c r="B97" s="165"/>
      <c r="C97" s="171"/>
      <c r="D97" s="179"/>
      <c r="E97" s="179"/>
      <c r="F97" s="180"/>
      <c r="G97" s="180"/>
      <c r="H97" s="180"/>
      <c r="I97" s="115" t="s">
        <v>15</v>
      </c>
      <c r="J97" s="110"/>
    </row>
    <row r="98" spans="1:10" ht="24" x14ac:dyDescent="0.2">
      <c r="A98" s="32" t="s">
        <v>325</v>
      </c>
      <c r="B98" s="114" t="s">
        <v>422</v>
      </c>
      <c r="C98" s="40"/>
      <c r="D98" s="84"/>
      <c r="E98" s="33"/>
      <c r="F98" s="35"/>
      <c r="G98" s="48"/>
      <c r="H98" s="48"/>
      <c r="I98" s="44"/>
      <c r="J98" s="121">
        <f>SUM(J99:J105)</f>
        <v>20.100000000000001</v>
      </c>
    </row>
    <row r="99" spans="1:10" ht="24" x14ac:dyDescent="0.2">
      <c r="A99" s="170"/>
      <c r="B99" s="165"/>
      <c r="C99" s="171" t="s">
        <v>489</v>
      </c>
      <c r="D99" s="173" t="s">
        <v>680</v>
      </c>
      <c r="E99" s="177" t="s">
        <v>326</v>
      </c>
      <c r="F99" s="241" t="s">
        <v>16</v>
      </c>
      <c r="G99" s="236" t="s">
        <v>887</v>
      </c>
      <c r="H99" s="180" t="s">
        <v>940</v>
      </c>
      <c r="I99" s="115" t="s">
        <v>8</v>
      </c>
      <c r="J99" s="110">
        <v>20.100000000000001</v>
      </c>
    </row>
    <row r="100" spans="1:10" ht="24" x14ac:dyDescent="0.2">
      <c r="A100" s="170"/>
      <c r="B100" s="165"/>
      <c r="C100" s="171"/>
      <c r="D100" s="173"/>
      <c r="E100" s="177"/>
      <c r="F100" s="241"/>
      <c r="G100" s="236"/>
      <c r="H100" s="180"/>
      <c r="I100" s="115" t="s">
        <v>10</v>
      </c>
      <c r="J100" s="110"/>
    </row>
    <row r="101" spans="1:10" x14ac:dyDescent="0.2">
      <c r="A101" s="170"/>
      <c r="B101" s="165"/>
      <c r="C101" s="171"/>
      <c r="D101" s="173"/>
      <c r="E101" s="177"/>
      <c r="F101" s="241"/>
      <c r="G101" s="236"/>
      <c r="H101" s="180"/>
      <c r="I101" s="115" t="s">
        <v>11</v>
      </c>
      <c r="J101" s="110"/>
    </row>
    <row r="102" spans="1:10" ht="24" x14ac:dyDescent="0.2">
      <c r="A102" s="170"/>
      <c r="B102" s="165"/>
      <c r="C102" s="171"/>
      <c r="D102" s="173"/>
      <c r="E102" s="177" t="s">
        <v>216</v>
      </c>
      <c r="F102" s="241" t="s">
        <v>16</v>
      </c>
      <c r="G102" s="236" t="s">
        <v>930</v>
      </c>
      <c r="H102" s="180" t="s">
        <v>918</v>
      </c>
      <c r="I102" s="115" t="s">
        <v>12</v>
      </c>
      <c r="J102" s="110"/>
    </row>
    <row r="103" spans="1:10" x14ac:dyDescent="0.2">
      <c r="A103" s="170"/>
      <c r="B103" s="165"/>
      <c r="C103" s="171"/>
      <c r="D103" s="173"/>
      <c r="E103" s="177"/>
      <c r="F103" s="241"/>
      <c r="G103" s="236"/>
      <c r="H103" s="180"/>
      <c r="I103" s="115" t="s">
        <v>13</v>
      </c>
      <c r="J103" s="110"/>
    </row>
    <row r="104" spans="1:10" x14ac:dyDescent="0.2">
      <c r="A104" s="170"/>
      <c r="B104" s="165"/>
      <c r="C104" s="171"/>
      <c r="D104" s="173"/>
      <c r="E104" s="177"/>
      <c r="F104" s="241"/>
      <c r="G104" s="236"/>
      <c r="H104" s="180"/>
      <c r="I104" s="115" t="s">
        <v>14</v>
      </c>
      <c r="J104" s="110"/>
    </row>
    <row r="105" spans="1:10" x14ac:dyDescent="0.2">
      <c r="A105" s="170"/>
      <c r="B105" s="165"/>
      <c r="C105" s="171"/>
      <c r="D105" s="173"/>
      <c r="E105" s="177"/>
      <c r="F105" s="241"/>
      <c r="G105" s="236"/>
      <c r="H105" s="180"/>
      <c r="I105" s="115" t="s">
        <v>15</v>
      </c>
      <c r="J105" s="110"/>
    </row>
    <row r="106" spans="1:10" ht="24" x14ac:dyDescent="0.2">
      <c r="A106" s="27" t="s">
        <v>327</v>
      </c>
      <c r="B106" s="116" t="s">
        <v>423</v>
      </c>
      <c r="C106" s="40"/>
      <c r="D106" s="84"/>
      <c r="E106" s="117"/>
      <c r="F106" s="117"/>
      <c r="G106" s="118"/>
      <c r="H106" s="118"/>
      <c r="I106" s="44"/>
      <c r="J106" s="121">
        <f>SUM(J107:J113)</f>
        <v>0</v>
      </c>
    </row>
    <row r="107" spans="1:10" ht="24" x14ac:dyDescent="0.2">
      <c r="A107" s="170"/>
      <c r="B107" s="165"/>
      <c r="C107" s="171" t="s">
        <v>489</v>
      </c>
      <c r="D107" s="173" t="s">
        <v>681</v>
      </c>
      <c r="E107" s="173" t="s">
        <v>216</v>
      </c>
      <c r="F107" s="180" t="s">
        <v>16</v>
      </c>
      <c r="G107" s="180">
        <v>9</v>
      </c>
      <c r="H107" s="180" t="s">
        <v>918</v>
      </c>
      <c r="I107" s="115" t="s">
        <v>8</v>
      </c>
      <c r="J107" s="110"/>
    </row>
    <row r="108" spans="1:10" ht="24" x14ac:dyDescent="0.2">
      <c r="A108" s="170"/>
      <c r="B108" s="165"/>
      <c r="C108" s="171"/>
      <c r="D108" s="173"/>
      <c r="E108" s="173"/>
      <c r="F108" s="180"/>
      <c r="G108" s="180"/>
      <c r="H108" s="180"/>
      <c r="I108" s="115" t="s">
        <v>10</v>
      </c>
      <c r="J108" s="110"/>
    </row>
    <row r="109" spans="1:10" x14ac:dyDescent="0.2">
      <c r="A109" s="170"/>
      <c r="B109" s="165"/>
      <c r="C109" s="171"/>
      <c r="D109" s="173"/>
      <c r="E109" s="173"/>
      <c r="F109" s="180"/>
      <c r="G109" s="180"/>
      <c r="H109" s="180"/>
      <c r="I109" s="115" t="s">
        <v>11</v>
      </c>
      <c r="J109" s="110"/>
    </row>
    <row r="110" spans="1:10" ht="24" x14ac:dyDescent="0.2">
      <c r="A110" s="170"/>
      <c r="B110" s="165"/>
      <c r="C110" s="171"/>
      <c r="D110" s="173"/>
      <c r="E110" s="173"/>
      <c r="F110" s="180"/>
      <c r="G110" s="180"/>
      <c r="H110" s="180"/>
      <c r="I110" s="115" t="s">
        <v>12</v>
      </c>
      <c r="J110" s="110"/>
    </row>
    <row r="111" spans="1:10" x14ac:dyDescent="0.2">
      <c r="A111" s="170"/>
      <c r="B111" s="165"/>
      <c r="C111" s="171"/>
      <c r="D111" s="173"/>
      <c r="E111" s="173"/>
      <c r="F111" s="180"/>
      <c r="G111" s="180"/>
      <c r="H111" s="180"/>
      <c r="I111" s="115" t="s">
        <v>13</v>
      </c>
      <c r="J111" s="110"/>
    </row>
    <row r="112" spans="1:10" x14ac:dyDescent="0.2">
      <c r="A112" s="170"/>
      <c r="B112" s="165"/>
      <c r="C112" s="171"/>
      <c r="D112" s="173"/>
      <c r="E112" s="173"/>
      <c r="F112" s="180"/>
      <c r="G112" s="180"/>
      <c r="H112" s="180"/>
      <c r="I112" s="115" t="s">
        <v>14</v>
      </c>
      <c r="J112" s="110"/>
    </row>
    <row r="113" spans="1:10" x14ac:dyDescent="0.2">
      <c r="A113" s="170"/>
      <c r="B113" s="165"/>
      <c r="C113" s="171"/>
      <c r="D113" s="173"/>
      <c r="E113" s="173"/>
      <c r="F113" s="180"/>
      <c r="G113" s="180"/>
      <c r="H113" s="180"/>
      <c r="I113" s="115" t="s">
        <v>15</v>
      </c>
      <c r="J113" s="110"/>
    </row>
    <row r="114" spans="1:10" ht="24" x14ac:dyDescent="0.2">
      <c r="A114" s="27" t="s">
        <v>828</v>
      </c>
      <c r="B114" s="116" t="s">
        <v>829</v>
      </c>
      <c r="C114" s="40"/>
      <c r="D114" s="84"/>
      <c r="E114" s="117"/>
      <c r="F114" s="117"/>
      <c r="G114" s="118"/>
      <c r="H114" s="118"/>
      <c r="I114" s="44"/>
      <c r="J114" s="121">
        <f>SUM(J115:J121)</f>
        <v>20</v>
      </c>
    </row>
    <row r="115" spans="1:10" ht="24" x14ac:dyDescent="0.2">
      <c r="A115" s="170"/>
      <c r="B115" s="165"/>
      <c r="C115" s="171" t="s">
        <v>509</v>
      </c>
      <c r="D115" s="173" t="s">
        <v>831</v>
      </c>
      <c r="E115" s="173" t="s">
        <v>830</v>
      </c>
      <c r="F115" s="180" t="s">
        <v>16</v>
      </c>
      <c r="G115" s="180">
        <v>2</v>
      </c>
      <c r="H115" s="180" t="s">
        <v>941</v>
      </c>
      <c r="I115" s="115" t="s">
        <v>8</v>
      </c>
      <c r="J115" s="110">
        <v>20</v>
      </c>
    </row>
    <row r="116" spans="1:10" ht="24" x14ac:dyDescent="0.2">
      <c r="A116" s="170"/>
      <c r="B116" s="165"/>
      <c r="C116" s="171"/>
      <c r="D116" s="173"/>
      <c r="E116" s="173"/>
      <c r="F116" s="180"/>
      <c r="G116" s="180"/>
      <c r="H116" s="180"/>
      <c r="I116" s="115" t="s">
        <v>10</v>
      </c>
      <c r="J116" s="110"/>
    </row>
    <row r="117" spans="1:10" x14ac:dyDescent="0.2">
      <c r="A117" s="170"/>
      <c r="B117" s="165"/>
      <c r="C117" s="171"/>
      <c r="D117" s="173"/>
      <c r="E117" s="173"/>
      <c r="F117" s="180"/>
      <c r="G117" s="180"/>
      <c r="H117" s="180"/>
      <c r="I117" s="115" t="s">
        <v>11</v>
      </c>
      <c r="J117" s="110"/>
    </row>
    <row r="118" spans="1:10" ht="24" x14ac:dyDescent="0.2">
      <c r="A118" s="170"/>
      <c r="B118" s="165"/>
      <c r="C118" s="171"/>
      <c r="D118" s="173"/>
      <c r="E118" s="173" t="s">
        <v>832</v>
      </c>
      <c r="F118" s="180" t="s">
        <v>16</v>
      </c>
      <c r="G118" s="180">
        <v>8</v>
      </c>
      <c r="H118" s="180" t="s">
        <v>939</v>
      </c>
      <c r="I118" s="115" t="s">
        <v>12</v>
      </c>
      <c r="J118" s="110"/>
    </row>
    <row r="119" spans="1:10" x14ac:dyDescent="0.2">
      <c r="A119" s="170"/>
      <c r="B119" s="165"/>
      <c r="C119" s="171"/>
      <c r="D119" s="173"/>
      <c r="E119" s="173"/>
      <c r="F119" s="180"/>
      <c r="G119" s="180"/>
      <c r="H119" s="180"/>
      <c r="I119" s="115" t="s">
        <v>13</v>
      </c>
      <c r="J119" s="110"/>
    </row>
    <row r="120" spans="1:10" x14ac:dyDescent="0.2">
      <c r="A120" s="170"/>
      <c r="B120" s="165"/>
      <c r="C120" s="171"/>
      <c r="D120" s="173"/>
      <c r="E120" s="173"/>
      <c r="F120" s="180"/>
      <c r="G120" s="180"/>
      <c r="H120" s="180"/>
      <c r="I120" s="115" t="s">
        <v>14</v>
      </c>
      <c r="J120" s="110"/>
    </row>
    <row r="121" spans="1:10" x14ac:dyDescent="0.2">
      <c r="A121" s="170"/>
      <c r="B121" s="165"/>
      <c r="C121" s="171"/>
      <c r="D121" s="173"/>
      <c r="E121" s="173"/>
      <c r="F121" s="180"/>
      <c r="G121" s="180"/>
      <c r="H121" s="180"/>
      <c r="I121" s="115" t="s">
        <v>15</v>
      </c>
      <c r="J121" s="110"/>
    </row>
    <row r="122" spans="1:10" ht="12.75" thickBot="1" x14ac:dyDescent="0.25">
      <c r="A122" s="205" t="s">
        <v>56</v>
      </c>
      <c r="B122" s="206"/>
      <c r="C122" s="206"/>
      <c r="D122" s="206"/>
      <c r="E122" s="206"/>
      <c r="F122" s="206"/>
      <c r="G122" s="206"/>
      <c r="H122" s="206"/>
      <c r="I122" s="206"/>
      <c r="J122" s="122">
        <f>SUM(J9,J17,J25,J33,J41,J49,J74,J82,J90,J98,J106)</f>
        <v>275.90000000000003</v>
      </c>
    </row>
    <row r="123" spans="1:10" ht="12.75" thickBot="1" x14ac:dyDescent="0.25">
      <c r="A123" s="111" t="s">
        <v>57</v>
      </c>
      <c r="B123" s="111"/>
      <c r="C123" s="111"/>
      <c r="I123" s="111"/>
      <c r="J123" s="111"/>
    </row>
    <row r="124" spans="1:10" ht="24" x14ac:dyDescent="0.2">
      <c r="A124" s="2"/>
      <c r="B124" s="3" t="s">
        <v>58</v>
      </c>
      <c r="C124" s="79">
        <f>SUM(C126:C131)</f>
        <v>342.90000000000003</v>
      </c>
      <c r="I124" s="55"/>
      <c r="J124" s="12"/>
    </row>
    <row r="125" spans="1:10" x14ac:dyDescent="0.2">
      <c r="A125" s="4"/>
      <c r="B125" s="5" t="s">
        <v>59</v>
      </c>
      <c r="C125" s="145" t="s">
        <v>9</v>
      </c>
      <c r="I125" s="55"/>
      <c r="J125" s="12"/>
    </row>
    <row r="126" spans="1:10" ht="24" x14ac:dyDescent="0.2">
      <c r="A126" s="4"/>
      <c r="B126" s="6" t="s">
        <v>8</v>
      </c>
      <c r="C126" s="81">
        <f>SUMIF($I$8:$I$122,$B126,J$8:J$122)</f>
        <v>342.90000000000003</v>
      </c>
      <c r="I126" s="12"/>
      <c r="J126" s="12"/>
    </row>
    <row r="127" spans="1:10" ht="24" x14ac:dyDescent="0.2">
      <c r="A127" s="4"/>
      <c r="B127" s="6" t="s">
        <v>10</v>
      </c>
      <c r="C127" s="81">
        <f t="shared" ref="C127:C132" si="0">SUMIF($I$8:$I$122,$B127,J$8:J$122)</f>
        <v>0</v>
      </c>
      <c r="I127" s="12"/>
      <c r="J127" s="12"/>
    </row>
    <row r="128" spans="1:10" x14ac:dyDescent="0.2">
      <c r="A128" s="4"/>
      <c r="B128" s="6" t="s">
        <v>11</v>
      </c>
      <c r="C128" s="81">
        <f t="shared" si="0"/>
        <v>0</v>
      </c>
      <c r="I128" s="12"/>
      <c r="J128" s="12"/>
    </row>
    <row r="129" spans="1:10" ht="24" x14ac:dyDescent="0.2">
      <c r="A129" s="4"/>
      <c r="B129" s="6" t="s">
        <v>12</v>
      </c>
      <c r="C129" s="81">
        <f t="shared" si="0"/>
        <v>0</v>
      </c>
      <c r="I129" s="12"/>
      <c r="J129" s="12"/>
    </row>
    <row r="130" spans="1:10" x14ac:dyDescent="0.2">
      <c r="A130" s="4"/>
      <c r="B130" s="6" t="s">
        <v>13</v>
      </c>
      <c r="C130" s="81">
        <f t="shared" si="0"/>
        <v>0</v>
      </c>
      <c r="I130" s="12"/>
      <c r="J130" s="12"/>
    </row>
    <row r="131" spans="1:10" x14ac:dyDescent="0.2">
      <c r="A131" s="4"/>
      <c r="B131" s="6" t="s">
        <v>14</v>
      </c>
      <c r="C131" s="81">
        <f t="shared" si="0"/>
        <v>0</v>
      </c>
      <c r="I131" s="12"/>
      <c r="J131" s="12"/>
    </row>
    <row r="132" spans="1:10" ht="12.75" thickBot="1" x14ac:dyDescent="0.25">
      <c r="A132" s="7"/>
      <c r="B132" s="20" t="s">
        <v>15</v>
      </c>
      <c r="C132" s="80">
        <f t="shared" si="0"/>
        <v>0</v>
      </c>
      <c r="I132" s="55"/>
      <c r="J132" s="55"/>
    </row>
    <row r="133" spans="1:10" ht="24.75" thickBot="1" x14ac:dyDescent="0.25">
      <c r="A133" s="8"/>
      <c r="B133" s="9" t="s">
        <v>56</v>
      </c>
      <c r="C133" s="83">
        <f>SUM(C124,C132)</f>
        <v>342.90000000000003</v>
      </c>
      <c r="I133" s="12"/>
      <c r="J133" s="87"/>
    </row>
    <row r="134" spans="1:10" ht="24.75" customHeight="1" thickBot="1" x14ac:dyDescent="0.25">
      <c r="A134" s="10"/>
      <c r="B134" s="10" t="s">
        <v>60</v>
      </c>
      <c r="C134" s="82">
        <v>0</v>
      </c>
      <c r="D134" s="77"/>
      <c r="G134" s="18"/>
      <c r="H134" s="18"/>
      <c r="I134" s="12"/>
      <c r="J134" s="65"/>
    </row>
    <row r="135" spans="1:10" x14ac:dyDescent="0.2">
      <c r="A135" s="14" t="s">
        <v>61</v>
      </c>
      <c r="B135" s="15" t="s">
        <v>62</v>
      </c>
      <c r="J135" s="21"/>
    </row>
    <row r="136" spans="1:10" ht="13.5" customHeight="1" x14ac:dyDescent="0.2">
      <c r="A136" s="14" t="s">
        <v>63</v>
      </c>
      <c r="B136" s="15" t="s">
        <v>64</v>
      </c>
      <c r="J136" s="22"/>
    </row>
    <row r="137" spans="1:10" x14ac:dyDescent="0.2">
      <c r="A137" s="14" t="s">
        <v>65</v>
      </c>
      <c r="B137" s="15" t="s">
        <v>66</v>
      </c>
      <c r="J137" s="24"/>
    </row>
    <row r="138" spans="1:10" x14ac:dyDescent="0.2">
      <c r="A138" s="14" t="s">
        <v>67</v>
      </c>
      <c r="B138" s="18" t="s">
        <v>68</v>
      </c>
    </row>
    <row r="139" spans="1:10" x14ac:dyDescent="0.2">
      <c r="A139" s="14" t="s">
        <v>69</v>
      </c>
      <c r="B139" s="15" t="s">
        <v>70</v>
      </c>
    </row>
    <row r="140" spans="1:10" x14ac:dyDescent="0.2">
      <c r="A140" s="14" t="s">
        <v>71</v>
      </c>
      <c r="B140" s="15" t="s">
        <v>72</v>
      </c>
    </row>
    <row r="141" spans="1:10" x14ac:dyDescent="0.2">
      <c r="A141" s="14" t="s">
        <v>73</v>
      </c>
      <c r="B141" s="15" t="s">
        <v>74</v>
      </c>
    </row>
    <row r="142" spans="1:10" ht="12.75" customHeight="1" x14ac:dyDescent="0.2">
      <c r="A142" s="14" t="s">
        <v>75</v>
      </c>
      <c r="B142" s="15" t="s">
        <v>76</v>
      </c>
    </row>
    <row r="143" spans="1:10" x14ac:dyDescent="0.2">
      <c r="A143" s="14" t="s">
        <v>77</v>
      </c>
      <c r="B143" s="15" t="s">
        <v>78</v>
      </c>
    </row>
    <row r="144" spans="1:10" x14ac:dyDescent="0.2">
      <c r="A144" s="14" t="s">
        <v>79</v>
      </c>
      <c r="B144" s="15" t="s">
        <v>80</v>
      </c>
    </row>
    <row r="145" spans="1:2" ht="13.5" customHeight="1" x14ac:dyDescent="0.2">
      <c r="A145" s="14" t="s">
        <v>81</v>
      </c>
      <c r="B145" s="15" t="s">
        <v>82</v>
      </c>
    </row>
    <row r="146" spans="1:2" ht="13.5" customHeight="1" x14ac:dyDescent="0.2"/>
  </sheetData>
  <dataConsolidate/>
  <mergeCells count="153">
    <mergeCell ref="G75:G81"/>
    <mergeCell ref="H75:H81"/>
    <mergeCell ref="G91:G97"/>
    <mergeCell ref="F91:F97"/>
    <mergeCell ref="H66:H72"/>
    <mergeCell ref="G66:G72"/>
    <mergeCell ref="F66:F72"/>
    <mergeCell ref="E66:E72"/>
    <mergeCell ref="E52:E56"/>
    <mergeCell ref="H58:H64"/>
    <mergeCell ref="H99:H101"/>
    <mergeCell ref="E102:E105"/>
    <mergeCell ref="F102:F105"/>
    <mergeCell ref="G102:G105"/>
    <mergeCell ref="H102:H105"/>
    <mergeCell ref="E107:E113"/>
    <mergeCell ref="F107:F113"/>
    <mergeCell ref="G107:G113"/>
    <mergeCell ref="H107:H113"/>
    <mergeCell ref="D50:D56"/>
    <mergeCell ref="H52:H56"/>
    <mergeCell ref="G52:G56"/>
    <mergeCell ref="F52:F56"/>
    <mergeCell ref="H10:H12"/>
    <mergeCell ref="E13:E16"/>
    <mergeCell ref="F13:F16"/>
    <mergeCell ref="G13:G16"/>
    <mergeCell ref="H13:H16"/>
    <mergeCell ref="H18:H20"/>
    <mergeCell ref="E21:E22"/>
    <mergeCell ref="F21:F22"/>
    <mergeCell ref="G21:G22"/>
    <mergeCell ref="H21:H22"/>
    <mergeCell ref="H34:H40"/>
    <mergeCell ref="G29:G32"/>
    <mergeCell ref="H29:H32"/>
    <mergeCell ref="E50:E51"/>
    <mergeCell ref="F50:F51"/>
    <mergeCell ref="G50:G51"/>
    <mergeCell ref="H50:H51"/>
    <mergeCell ref="F34:F40"/>
    <mergeCell ref="G34:G40"/>
    <mergeCell ref="H42:H48"/>
    <mergeCell ref="E42:E48"/>
    <mergeCell ref="F42:F48"/>
    <mergeCell ref="A34:A40"/>
    <mergeCell ref="B34:B40"/>
    <mergeCell ref="C34:C40"/>
    <mergeCell ref="A42:A48"/>
    <mergeCell ref="B42:B48"/>
    <mergeCell ref="D10:D16"/>
    <mergeCell ref="E10:E12"/>
    <mergeCell ref="F10:F12"/>
    <mergeCell ref="G10:G12"/>
    <mergeCell ref="D34:D40"/>
    <mergeCell ref="E34:E40"/>
    <mergeCell ref="A10:A16"/>
    <mergeCell ref="B10:B16"/>
    <mergeCell ref="C10:C16"/>
    <mergeCell ref="A18:A24"/>
    <mergeCell ref="B18:B24"/>
    <mergeCell ref="C18:C24"/>
    <mergeCell ref="A26:A32"/>
    <mergeCell ref="B26:B32"/>
    <mergeCell ref="C26:C32"/>
    <mergeCell ref="E23:E24"/>
    <mergeCell ref="F23:F24"/>
    <mergeCell ref="A4:J4"/>
    <mergeCell ref="A5:A6"/>
    <mergeCell ref="B5:B6"/>
    <mergeCell ref="C5:C6"/>
    <mergeCell ref="I5:I6"/>
    <mergeCell ref="J5:J6"/>
    <mergeCell ref="D26:D32"/>
    <mergeCell ref="E26:E28"/>
    <mergeCell ref="F26:F28"/>
    <mergeCell ref="B7:J7"/>
    <mergeCell ref="D5:D6"/>
    <mergeCell ref="E5:F5"/>
    <mergeCell ref="G5:H5"/>
    <mergeCell ref="B8:J8"/>
    <mergeCell ref="E18:E20"/>
    <mergeCell ref="D18:D24"/>
    <mergeCell ref="F18:F20"/>
    <mergeCell ref="G18:G20"/>
    <mergeCell ref="G26:G28"/>
    <mergeCell ref="H26:H28"/>
    <mergeCell ref="E29:E32"/>
    <mergeCell ref="F29:F32"/>
    <mergeCell ref="G23:G24"/>
    <mergeCell ref="H23:H24"/>
    <mergeCell ref="A50:A56"/>
    <mergeCell ref="B50:B56"/>
    <mergeCell ref="C50:C56"/>
    <mergeCell ref="A75:A81"/>
    <mergeCell ref="B75:B81"/>
    <mergeCell ref="C42:C48"/>
    <mergeCell ref="C75:C81"/>
    <mergeCell ref="D42:D48"/>
    <mergeCell ref="G42:G48"/>
    <mergeCell ref="A58:A64"/>
    <mergeCell ref="B58:B64"/>
    <mergeCell ref="C58:C64"/>
    <mergeCell ref="G58:G64"/>
    <mergeCell ref="F58:F64"/>
    <mergeCell ref="E58:E64"/>
    <mergeCell ref="D58:D64"/>
    <mergeCell ref="A66:A72"/>
    <mergeCell ref="B66:B72"/>
    <mergeCell ref="C66:C72"/>
    <mergeCell ref="D66:D72"/>
    <mergeCell ref="B73:J73"/>
    <mergeCell ref="D75:D81"/>
    <mergeCell ref="E75:E81"/>
    <mergeCell ref="F75:F81"/>
    <mergeCell ref="A122:I122"/>
    <mergeCell ref="A107:A113"/>
    <mergeCell ref="B107:B113"/>
    <mergeCell ref="C107:C113"/>
    <mergeCell ref="A83:A89"/>
    <mergeCell ref="B83:B89"/>
    <mergeCell ref="C83:C89"/>
    <mergeCell ref="A91:A97"/>
    <mergeCell ref="B91:B97"/>
    <mergeCell ref="C91:C97"/>
    <mergeCell ref="A99:A105"/>
    <mergeCell ref="B99:B105"/>
    <mergeCell ref="C99:C105"/>
    <mergeCell ref="H115:H117"/>
    <mergeCell ref="H118:H121"/>
    <mergeCell ref="D83:D89"/>
    <mergeCell ref="E83:E89"/>
    <mergeCell ref="F83:F89"/>
    <mergeCell ref="G83:G89"/>
    <mergeCell ref="D99:D105"/>
    <mergeCell ref="H83:H89"/>
    <mergeCell ref="A115:A121"/>
    <mergeCell ref="B115:B121"/>
    <mergeCell ref="H91:H97"/>
    <mergeCell ref="C115:C121"/>
    <mergeCell ref="D115:D121"/>
    <mergeCell ref="E118:E121"/>
    <mergeCell ref="E115:E117"/>
    <mergeCell ref="G118:G121"/>
    <mergeCell ref="G115:G117"/>
    <mergeCell ref="F118:F121"/>
    <mergeCell ref="F115:F117"/>
    <mergeCell ref="D91:D97"/>
    <mergeCell ref="E91:E97"/>
    <mergeCell ref="D107:D113"/>
    <mergeCell ref="E99:E101"/>
    <mergeCell ref="F99:F101"/>
    <mergeCell ref="G99:G101"/>
  </mergeCells>
  <phoneticPr fontId="3" type="noConversion"/>
  <pageMargins left="0.25" right="0.25" top="0.75" bottom="0.75" header="0.3" footer="0.3"/>
  <pageSetup paperSize="9" scale="67" fitToHeight="0" orientation="landscape" r:id="rId1"/>
  <rowBreaks count="1" manualBreakCount="1">
    <brk id="12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7</vt:i4>
      </vt:variant>
      <vt:variant>
        <vt:lpstr>Įvardytieji diapazonai</vt:lpstr>
      </vt:variant>
      <vt:variant>
        <vt:i4>7</vt:i4>
      </vt:variant>
    </vt:vector>
  </HeadingPairs>
  <TitlesOfParts>
    <vt:vector size="14" baseType="lpstr">
      <vt:lpstr>001 pr. asig</vt:lpstr>
      <vt:lpstr>002 pr. asig</vt:lpstr>
      <vt:lpstr>003 pr. asig</vt:lpstr>
      <vt:lpstr>004 pr. asig</vt:lpstr>
      <vt:lpstr>005 pr. asig</vt:lpstr>
      <vt:lpstr>006 pr. asig</vt:lpstr>
      <vt:lpstr>007 pr. asig</vt:lpstr>
      <vt:lpstr>'001 pr. asig'!Print_Area</vt:lpstr>
      <vt:lpstr>'002 pr. asig'!Print_Area</vt:lpstr>
      <vt:lpstr>'003 pr. asig'!Print_Area</vt:lpstr>
      <vt:lpstr>'004 pr. asig'!Print_Area</vt:lpstr>
      <vt:lpstr>'005 pr. asig'!Print_Area</vt:lpstr>
      <vt:lpstr>'006 pr. asig'!Print_Area</vt:lpstr>
      <vt:lpstr>'007 pr. asig'!Print_Area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2022-01-19T08:54:22Z</dcterms:created>
  <dcterms:modified xsi:type="dcterms:W3CDTF">2026-05-27T12:58:04Z</dcterms:modified>
  <cp:category/>
  <cp:contentStatus/>
</cp:coreProperties>
</file>